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codeName="ThisWorkbook"/>
  <xr:revisionPtr revIDLastSave="0" documentId="13_ncr:1_{9F775135-D88F-40BD-B785-4FCD2C1A5B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urvature" sheetId="14" r:id="rId1"/>
    <sheet name="RangeCorrection" sheetId="16" r:id="rId2"/>
  </sheets>
  <definedNames>
    <definedName name="_R" localSheetId="1">RangeCorrection!$C$5</definedName>
    <definedName name="_R">Curvature!$D$5</definedName>
    <definedName name="_xC">Curvature!$D$6</definedName>
    <definedName name="_xF">Curvature!$D$7</definedName>
    <definedName name="_y">Curvature!$D$8</definedName>
    <definedName name="ExternalData_1" localSheetId="0" hidden="1">Curvature!#REF!</definedName>
    <definedName name="ExternalData_2" localSheetId="0" hidden="1">Curvature!#REF!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 L Record  2_2a5dc599-6cf9-4410-b49c-57c2896523cb" name="W L Record  2" connection="Query - W/L Record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6" l="1"/>
  <c r="F9" i="16" s="1"/>
  <c r="D9" i="16"/>
  <c r="E9" i="16"/>
  <c r="D10" i="16"/>
  <c r="E10" i="16"/>
  <c r="F10" i="16"/>
  <c r="G10" i="16" s="1"/>
  <c r="D11" i="16"/>
  <c r="E11" i="16"/>
  <c r="F11" i="16"/>
  <c r="D12" i="16"/>
  <c r="E12" i="16"/>
  <c r="F12" i="16"/>
  <c r="D13" i="16"/>
  <c r="E13" i="16"/>
  <c r="F13" i="16"/>
  <c r="D14" i="16"/>
  <c r="E14" i="16"/>
  <c r="F14" i="16"/>
  <c r="G14" i="16" s="1"/>
  <c r="D15" i="16"/>
  <c r="E15" i="16"/>
  <c r="F15" i="16"/>
  <c r="G15" i="16" s="1"/>
  <c r="D16" i="16"/>
  <c r="E16" i="16"/>
  <c r="F16" i="16"/>
  <c r="D17" i="16"/>
  <c r="E17" i="16"/>
  <c r="F17" i="16"/>
  <c r="D18" i="16"/>
  <c r="E18" i="16"/>
  <c r="F18" i="16"/>
  <c r="G18" i="16" s="1"/>
  <c r="D19" i="16"/>
  <c r="E19" i="16"/>
  <c r="F19" i="16"/>
  <c r="G19" i="16" s="1"/>
  <c r="D20" i="16"/>
  <c r="E20" i="16"/>
  <c r="F20" i="16"/>
  <c r="D21" i="16"/>
  <c r="E21" i="16"/>
  <c r="F21" i="16"/>
  <c r="D22" i="16"/>
  <c r="E22" i="16"/>
  <c r="F22" i="16"/>
  <c r="G22" i="16" s="1"/>
  <c r="D23" i="16"/>
  <c r="E23" i="16"/>
  <c r="F23" i="16"/>
  <c r="G23" i="16" s="1"/>
  <c r="D24" i="16"/>
  <c r="E24" i="16"/>
  <c r="F24" i="16"/>
  <c r="D25" i="16"/>
  <c r="E25" i="16"/>
  <c r="F25" i="16"/>
  <c r="D26" i="16"/>
  <c r="E26" i="16"/>
  <c r="F26" i="16"/>
  <c r="G26" i="16" s="1"/>
  <c r="D27" i="16"/>
  <c r="E27" i="16"/>
  <c r="F27" i="16"/>
  <c r="G27" i="16" s="1"/>
  <c r="D28" i="16"/>
  <c r="E28" i="16"/>
  <c r="F28" i="16"/>
  <c r="D29" i="16"/>
  <c r="E29" i="16"/>
  <c r="F29" i="16"/>
  <c r="G11" i="16" l="1"/>
  <c r="G29" i="16"/>
  <c r="G25" i="16"/>
  <c r="G21" i="16"/>
  <c r="G17" i="16"/>
  <c r="G13" i="16"/>
  <c r="G9" i="16"/>
  <c r="G28" i="16"/>
  <c r="G24" i="16"/>
  <c r="G20" i="16"/>
  <c r="G16" i="16"/>
  <c r="G12" i="16"/>
  <c r="D5" i="14"/>
  <c r="D8" i="14" s="1"/>
  <c r="B11" i="1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No Wins" description="Connection to the 'No Wins' query in the workbook." type="5" refreshedVersion="6" background="1" saveData="1">
    <dbPr connection="Provider=Microsoft.Mashup.OleDb.1;Data Source=$Workbook$;Location=No Wins;Extended Properties=&quot;&quot;" command="SELECT * FROM [No Wins]"/>
  </connection>
  <connection id="2" xr16:uid="{00000000-0015-0000-FFFF-FFFF01000000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3" xr16:uid="{00000000-0015-0000-FFFF-FFFF02000000}" keepAlive="1" name="Query - TranslationTable" description="Connection to the 'TranslationTable' query in the workbook." type="5" refreshedVersion="6" background="1" saveData="1">
    <dbPr connection="Provider=Microsoft.Mashup.OleDb.1;Data Source=$Workbook$;Location=TranslationTable;Extended Properties=&quot;&quot;" command="SELECT * FROM [TranslationTable]"/>
  </connection>
  <connection id="4" xr16:uid="{00000000-0015-0000-FFFF-FFFF03000000}" keepAlive="1" name="Query - W/L Record" description="Connection to the 'W/L Record' query in the workbook." type="5" refreshedVersion="6" background="1" saveData="1">
    <dbPr connection="Provider=Microsoft.Mashup.OleDb.1;Data Source=$Workbook$;Location=&quot;W/L Record&quot;;Extended Properties=&quot;&quot;" command="SELECT * FROM [W/L Record]"/>
  </connection>
  <connection id="5" xr16:uid="{00000000-0015-0000-FFFF-FFFF04000000}" name="Query - W/L Record (2)" description="Connection to the 'W/L Record (2)' query in the workbook." type="100" refreshedVersion="6" minRefreshableVersion="5">
    <extLst>
      <ext xmlns:x15="http://schemas.microsoft.com/office/spreadsheetml/2010/11/main" uri="{DE250136-89BD-433C-8126-D09CA5730AF9}">
        <x15:connection id="3b4e3f94-e4c0-4384-afa0-15db1f870728">
          <x15:oledbPr connection="Provider=Microsoft.Mashup.OleDb.1;Data Source=$Workbook$;Location=&quot;W/L Record (2)&quot;;Extended Properties=&quot;&quot;">
            <x15:dbTables>
              <x15:dbTable name="W/L Record (2)"/>
            </x15:dbTables>
          </x15:oledbPr>
        </x15:connection>
      </ext>
    </extLst>
  </connection>
  <connection id="6" xr16:uid="{00000000-0015-0000-FFFF-FFFF05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<sst xmlns="http://schemas.openxmlformats.org/spreadsheetml/2006/main" count="34" uniqueCount="24">
  <si>
    <t>Earth Radius</t>
  </si>
  <si>
    <t>_R</t>
  </si>
  <si>
    <t>Coarse</t>
  </si>
  <si>
    <t>Fine</t>
  </si>
  <si>
    <t>_xC</t>
  </si>
  <si>
    <t>_xF</t>
  </si>
  <si>
    <t>Curvature</t>
  </si>
  <si>
    <t>_y</t>
  </si>
  <si>
    <t>yd</t>
  </si>
  <si>
    <t>Link</t>
  </si>
  <si>
    <t>FROM:</t>
  </si>
  <si>
    <t>SUBJECT:</t>
  </si>
  <si>
    <t>DATE:</t>
  </si>
  <si>
    <t>Mark Biegert</t>
  </si>
  <si>
    <t>Battleship Range Correction for Earth's Curvature</t>
  </si>
  <si>
    <t>Yards</t>
  </si>
  <si>
    <t>Feet</t>
  </si>
  <si>
    <t>Degree</t>
  </si>
  <si>
    <t>Range Correction for Curvature</t>
  </si>
  <si>
    <t>Danger space for a target 20 feet high</t>
  </si>
  <si>
    <t>Angle of Fall</t>
  </si>
  <si>
    <t>Range</t>
  </si>
  <si>
    <t>Earth's Curvature versus Distance</t>
  </si>
  <si>
    <t>Change in height of impact for variation of 100 yards in sight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</si>
</sst>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[$-409]d/mmm/yy;@"/>
    <numFmt numFmtId="166" formatCode="0.0"/>
    <numFmt numFmtId="167" formatCode=";;;"/>
    <numFmt numFmtId="168" formatCode="0_0"/>
    <numFmt numFmtId="169" formatCode="[h]\°mm\'_0"/>
  </numFmts>
  <fonts count="26" x14ac:knownFonts="1">
    <font>
      <sz val="10"/>
      <color theme="1"/>
      <name val="Consolas"/>
      <family val="3"/>
    </font>
    <font>
      <sz val="10"/>
      <color theme="1"/>
      <name val="Consolas"/>
      <family val="2"/>
    </font>
    <font>
      <sz val="10"/>
      <color theme="1"/>
      <name val="Consolas"/>
      <family val="2"/>
    </font>
    <font>
      <sz val="10"/>
      <color theme="1"/>
      <name val="Consolas"/>
      <family val="2"/>
    </font>
    <font>
      <sz val="10"/>
      <color theme="1"/>
      <name val="Consolas"/>
      <family val="2"/>
    </font>
    <font>
      <b/>
      <sz val="11"/>
      <color theme="3"/>
      <name val="Consolas"/>
      <family val="2"/>
      <scheme val="minor"/>
    </font>
    <font>
      <b/>
      <u/>
      <sz val="10"/>
      <color theme="3"/>
      <name val="Consolas"/>
      <family val="3"/>
    </font>
    <font>
      <b/>
      <sz val="12"/>
      <color theme="3"/>
      <name val="Consolas"/>
      <family val="3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18"/>
      <color theme="3"/>
      <name val="Consolas"/>
      <family val="2"/>
      <scheme val="major"/>
    </font>
    <font>
      <b/>
      <sz val="10"/>
      <color rgb="FF7030A0"/>
      <name val="Tahoma"/>
      <family val="2"/>
    </font>
    <font>
      <b/>
      <sz val="11"/>
      <color rgb="FF000099"/>
      <name val="Consolas"/>
      <family val="3"/>
    </font>
    <font>
      <sz val="10"/>
      <color rgb="FF009242"/>
      <name val="Consolas"/>
      <family val="3"/>
    </font>
    <font>
      <b/>
      <i/>
      <u/>
      <sz val="10"/>
      <color rgb="FF567657"/>
      <name val="Consolas"/>
      <family val="3"/>
    </font>
    <font>
      <sz val="9"/>
      <color rgb="FF7F7F7F"/>
      <name val="Tahoma"/>
      <family val="2"/>
    </font>
    <font>
      <sz val="10"/>
      <color theme="1"/>
      <name val="Consolas"/>
      <family val="2"/>
    </font>
    <font>
      <sz val="10"/>
      <color rgb="FF3F3F76"/>
      <name val="Consolas"/>
      <family val="3"/>
    </font>
    <font>
      <sz val="11"/>
      <color rgb="FF3F3F76"/>
      <name val="Consolas"/>
      <family val="3"/>
    </font>
    <font>
      <sz val="10"/>
      <color theme="0"/>
      <name val="Consolas"/>
      <family val="2"/>
    </font>
    <font>
      <b/>
      <sz val="10"/>
      <color rgb="FFDA6D00"/>
      <name val="Consolas"/>
      <family val="3"/>
    </font>
    <font>
      <sz val="10"/>
      <color theme="0"/>
      <name val="Consolas"/>
      <family val="3"/>
    </font>
    <font>
      <sz val="10"/>
      <name val="Arial"/>
      <family val="2"/>
    </font>
    <font>
      <sz val="10"/>
      <name val="Consolas"/>
      <family val="3"/>
    </font>
    <font>
      <b/>
      <sz val="10"/>
      <name val="Consolas"/>
      <family val="3"/>
    </font>
    <font>
      <b/>
      <sz val="8"/>
      <name val="Consolas"/>
      <family val="3"/>
    </font>
  </fonts>
  <fills count="2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 applyFill="0" applyBorder="0" applyProtection="0">
      <alignment vertical="top"/>
    </xf>
    <xf numFmtId="0" fontId="7" fillId="0" borderId="0" applyNumberForma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center"/>
    </xf>
    <xf numFmtId="0" fontId="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11" fillId="0" borderId="0" applyNumberForma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2" applyNumberFormat="0" applyFill="0" applyProtection="0">
      <alignment vertical="center"/>
    </xf>
    <xf numFmtId="165" fontId="9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7" fillId="2" borderId="3" applyNumberFormat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2" borderId="3" applyNumberFormat="0" applyAlignment="0" applyProtection="0"/>
    <xf numFmtId="0" fontId="1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9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9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/>
  </cellStyleXfs>
  <cellXfs count="32">
    <xf numFmtId="0" fontId="0" fillId="0" borderId="0" xfId="0">
      <alignment vertical="top"/>
    </xf>
    <xf numFmtId="0" fontId="13" fillId="0" borderId="0" xfId="12">
      <alignment vertical="top"/>
    </xf>
    <xf numFmtId="166" fontId="0" fillId="0" borderId="5" xfId="0" applyNumberFormat="1" applyBorder="1">
      <alignment vertical="top"/>
    </xf>
    <xf numFmtId="1" fontId="0" fillId="0" borderId="5" xfId="0" applyNumberFormat="1" applyBorder="1">
      <alignment vertical="top"/>
    </xf>
    <xf numFmtId="1" fontId="0" fillId="0" borderId="4" xfId="0" applyNumberFormat="1" applyBorder="1">
      <alignment vertical="top"/>
    </xf>
    <xf numFmtId="167" fontId="0" fillId="0" borderId="4" xfId="0" applyNumberFormat="1" applyBorder="1">
      <alignment vertical="top"/>
    </xf>
    <xf numFmtId="15" fontId="0" fillId="0" borderId="0" xfId="0" applyNumberFormat="1" applyAlignment="1">
      <alignment horizontal="left" vertical="top"/>
    </xf>
    <xf numFmtId="0" fontId="8" fillId="5" borderId="0" xfId="18" applyFont="1" applyAlignment="1">
      <alignment vertical="top"/>
    </xf>
    <xf numFmtId="0" fontId="2" fillId="3" borderId="0" xfId="16" applyFont="1" applyAlignment="1">
      <alignment vertical="top"/>
    </xf>
    <xf numFmtId="15" fontId="2" fillId="3" borderId="0" xfId="16" applyNumberFormat="1" applyFont="1" applyAlignment="1">
      <alignment horizontal="left" vertical="top"/>
    </xf>
    <xf numFmtId="0" fontId="0" fillId="0" borderId="6" xfId="0" applyBorder="1">
      <alignment vertical="top"/>
    </xf>
    <xf numFmtId="0" fontId="0" fillId="0" borderId="5" xfId="0" applyBorder="1">
      <alignment vertical="top"/>
    </xf>
    <xf numFmtId="0" fontId="0" fillId="0" borderId="4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21" fillId="0" borderId="6" xfId="0" applyFont="1" applyBorder="1">
      <alignment vertical="top"/>
    </xf>
    <xf numFmtId="0" fontId="23" fillId="0" borderId="0" xfId="44" applyFont="1"/>
    <xf numFmtId="168" fontId="23" fillId="0" borderId="4" xfId="44" applyNumberFormat="1" applyFont="1" applyBorder="1"/>
    <xf numFmtId="169" fontId="23" fillId="0" borderId="4" xfId="44" applyNumberFormat="1" applyFont="1" applyBorder="1"/>
    <xf numFmtId="168" fontId="24" fillId="0" borderId="4" xfId="44" applyNumberFormat="1" applyFont="1" applyBorder="1"/>
    <xf numFmtId="168" fontId="23" fillId="0" borderId="5" xfId="44" applyNumberFormat="1" applyFont="1" applyBorder="1"/>
    <xf numFmtId="169" fontId="23" fillId="0" borderId="5" xfId="44" applyNumberFormat="1" applyFont="1" applyBorder="1"/>
    <xf numFmtId="168" fontId="24" fillId="0" borderId="5" xfId="44" applyNumberFormat="1" applyFont="1" applyBorder="1"/>
    <xf numFmtId="168" fontId="23" fillId="0" borderId="10" xfId="44" applyNumberFormat="1" applyFont="1" applyBorder="1"/>
    <xf numFmtId="169" fontId="23" fillId="0" borderId="10" xfId="44" applyNumberFormat="1" applyFont="1" applyBorder="1"/>
    <xf numFmtId="168" fontId="24" fillId="0" borderId="10" xfId="44" applyNumberFormat="1" applyFont="1" applyBorder="1"/>
    <xf numFmtId="0" fontId="24" fillId="0" borderId="6" xfId="44" applyFont="1" applyBorder="1" applyAlignment="1">
      <alignment horizontal="center" vertical="top"/>
    </xf>
    <xf numFmtId="0" fontId="24" fillId="0" borderId="11" xfId="44" applyFont="1" applyBorder="1" applyAlignment="1">
      <alignment horizontal="center" vertical="top"/>
    </xf>
    <xf numFmtId="0" fontId="25" fillId="0" borderId="12" xfId="44" applyFont="1" applyBorder="1" applyAlignment="1">
      <alignment horizontal="center" vertical="top" wrapText="1"/>
    </xf>
    <xf numFmtId="0" fontId="25" fillId="0" borderId="7" xfId="44" applyFont="1" applyBorder="1" applyAlignment="1">
      <alignment horizontal="center" vertical="top" wrapText="1"/>
    </xf>
    <xf numFmtId="0" fontId="1" fillId="3" borderId="0" xfId="16" applyFont="1" applyAlignment="1">
      <alignment vertical="top"/>
    </xf>
  </cellXfs>
  <cellStyles count="45">
    <cellStyle name="20% - Accent1" xfId="16" builtinId="30" customBuiltin="1"/>
    <cellStyle name="20% - Accent1 2" xfId="43" xr:uid="{7C12C698-2299-430E-BE52-1413453AC394}"/>
    <cellStyle name="20% - Accent2" xfId="17" builtinId="34" customBuiltin="1"/>
    <cellStyle name="20% - Accent3" xfId="18" builtinId="38" customBuiltin="1"/>
    <cellStyle name="20% - Accent3 2" xfId="41" xr:uid="{0136E98A-495C-470F-91EC-BA9DA3180C2C}"/>
    <cellStyle name="20% - Accent3 2 2" xfId="42" xr:uid="{5941EFC5-F4AB-4A41-AEC7-8DD6386596C0}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2" builtinId="32" customBuiltin="1"/>
    <cellStyle name="60% - Accent2" xfId="25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iegertDate" xfId="10" xr:uid="{00000000-0005-0000-0000-000018000000}"/>
    <cellStyle name="Comment" xfId="6" xr:uid="{00000000-0005-0000-0000-000019000000}"/>
    <cellStyle name="Explanatory Text" xfId="14" builtinId="53" customBuiltin="1"/>
    <cellStyle name="Followed Hyperlink" xfId="15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/>
    <cellStyle name="Hyperlink" xfId="12" builtinId="8" customBuiltin="1"/>
    <cellStyle name="Input" xfId="13" builtinId="20" customBuiltin="1"/>
    <cellStyle name="Input 2" xfId="19" xr:uid="{00000000-0005-0000-0000-000022000000}"/>
    <cellStyle name="Linked Cell" xfId="11" builtinId="24" customBuiltin="1"/>
    <cellStyle name="Normal" xfId="0" builtinId="0" customBuiltin="1"/>
    <cellStyle name="Normal 2" xfId="44" xr:uid="{C731919D-2348-48EF-B5D4-EAA1F5664F5A}"/>
    <cellStyle name="Percent" xfId="7" builtinId="5" customBuiltin="1"/>
    <cellStyle name="Table Heading" xfId="9" xr:uid="{00000000-0005-0000-0000-000026000000}"/>
    <cellStyle name="Title" xfId="8" builtinId="15" hidden="1"/>
    <cellStyle name="Total" xfId="5" builtinId="25" customBuiltin="1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4" defaultTableStyle="Biegert Standard A" defaultPivotStyle="Biegert Standard">
    <tableStyle name="Biegert Standard" table="0" count="4" xr9:uid="{00000000-0011-0000-FFFF-FFFF00000000}">
      <tableStyleElement type="headerRow" dxfId="15"/>
      <tableStyleElement type="totalRow" dxfId="14"/>
      <tableStyleElement type="firstColumn" dxfId="13"/>
      <tableStyleElement type="firstRowStripe" dxfId="12"/>
    </tableStyle>
    <tableStyle name="Biegert Standard A" pivot="0" count="4" xr9:uid="{E72A1FDA-165E-4F17-A18C-FB5792764CF2}">
      <tableStyleElement type="headerRow" dxfId="11"/>
      <tableStyleElement type="totalRow" dxfId="10"/>
      <tableStyleElement type="firstColumn" dxfId="9"/>
      <tableStyleElement type="firstRowStripe" dxfId="8"/>
    </tableStyle>
    <tableStyle name="TableStyleQueryPreview" pivot="0" count="3" xr9:uid="{00000000-0011-0000-FFFF-FFFF01000000}">
      <tableStyleElement type="wholeTable" dxfId="7"/>
      <tableStyleElement type="headerRow" dxfId="6"/>
      <tableStyleElement type="firstRowStripe" dxfId="5"/>
    </tableStyle>
    <tableStyle name="TableStyleQueryResult" pivot="0" count="3" xr9:uid="{00000000-0011-0000-FFFF-FFFF02000000}">
      <tableStyleElement type="wholeTable" dxfId="4"/>
      <tableStyleElement type="headerRow" dxfId="3"/>
      <tableStyleElement type="firstRowStripe" dxfId="2"/>
    </tableStyle>
  </tableStyles>
  <colors>
    <mruColors>
      <color rgb="FFEAEAEA"/>
      <color rgb="FF567657"/>
      <color rgb="FF009242"/>
      <color rgb="FF7ABC32"/>
      <color rgb="FFDA6D00"/>
      <color rgb="FF0000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9</xdr:row>
      <xdr:rowOff>19050</xdr:rowOff>
    </xdr:from>
    <xdr:to>
      <xdr:col>11</xdr:col>
      <xdr:colOff>590550</xdr:colOff>
      <xdr:row>10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C45639-A2D7-46F9-B7B3-D603603F1346}"/>
            </a:ext>
          </a:extLst>
        </xdr:cNvPr>
        <xdr:cNvSpPr txBox="1"/>
      </xdr:nvSpPr>
      <xdr:spPr>
        <a:xfrm>
          <a:off x="657225" y="1800225"/>
          <a:ext cx="6286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n-US" sz="1000" b="1"/>
            <a:t>Curvature of the Earth (ft)</a:t>
          </a:r>
        </a:p>
      </xdr:txBody>
    </xdr:sp>
    <xdr:clientData/>
  </xdr:twoCellAnchor>
  <xdr:twoCellAnchor>
    <xdr:from>
      <xdr:col>1</xdr:col>
      <xdr:colOff>1</xdr:colOff>
      <xdr:row>9</xdr:row>
      <xdr:rowOff>142874</xdr:rowOff>
    </xdr:from>
    <xdr:to>
      <xdr:col>2</xdr:col>
      <xdr:colOff>1</xdr:colOff>
      <xdr:row>11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48881A-1093-4F1C-8D6D-BA1EC9BF9D6C}"/>
            </a:ext>
          </a:extLst>
        </xdr:cNvPr>
        <xdr:cNvSpPr txBox="1"/>
      </xdr:nvSpPr>
      <xdr:spPr>
        <a:xfrm>
          <a:off x="1" y="1924049"/>
          <a:ext cx="914400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 (yds)</a:t>
          </a:r>
          <a:endParaRPr lang="en-US" sz="800" b="1">
            <a:effectLst/>
          </a:endParaRPr>
        </a:p>
        <a:p>
          <a:pPr algn="ctr"/>
          <a:endParaRPr lang="en-US" sz="800" b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iegertComprehensive">
  <a:themeElements>
    <a:clrScheme name="Biegert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996600"/>
      </a:hlink>
      <a:folHlink>
        <a:srgbClr val="003296"/>
      </a:folHlink>
    </a:clrScheme>
    <a:fontScheme name="BIeger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80000"/>
                <a:lumMod val="80000"/>
              </a:schemeClr>
              <a:schemeClr val="phClr">
                <a:tint val="98000"/>
              </a:schemeClr>
            </a:duotone>
          </a:blip>
          <a:stretch/>
        </a:blip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ctr">
          <a:defRPr sz="10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Slate" id="{C3F70B94-7CE9-428E-ADC1-3269CC2C3385}" vid="{3F2DE9A5-64E6-437C-A389-CC4477E817E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itime.org/doc/firecontrol/partc.htm" TargetMode="External"/><Relationship Id="rId1" Type="http://schemas.openxmlformats.org/officeDocument/2006/relationships/hyperlink" Target="http://www.eugeneleeslover.com/USN-GUNS-AND-RANGE-TABLES/OP-770-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20F2-6D49-4305-A2FA-876B006A5568}">
  <sheetPr codeName="Sheet1"/>
  <dimension ref="B1:L51"/>
  <sheetViews>
    <sheetView showGridLines="0" tabSelected="1" workbookViewId="0">
      <selection activeCell="T8" sqref="T8"/>
    </sheetView>
  </sheetViews>
  <sheetFormatPr defaultRowHeight="13.2" x14ac:dyDescent="0.25"/>
  <cols>
    <col min="1" max="1" width="1.88671875" customWidth="1"/>
    <col min="2" max="2" width="13.6640625" customWidth="1"/>
    <col min="3" max="3" width="13" customWidth="1"/>
  </cols>
  <sheetData>
    <row r="1" spans="2:12" x14ac:dyDescent="0.25">
      <c r="B1" s="7" t="s">
        <v>10</v>
      </c>
      <c r="C1" s="8" t="s">
        <v>13</v>
      </c>
      <c r="D1" s="8"/>
      <c r="E1" s="8"/>
      <c r="F1" s="8"/>
      <c r="G1" s="8"/>
    </row>
    <row r="2" spans="2:12" x14ac:dyDescent="0.25">
      <c r="B2" s="7" t="s">
        <v>11</v>
      </c>
      <c r="C2" s="31" t="s">
        <v>22</v>
      </c>
      <c r="D2" s="8"/>
      <c r="E2" s="8"/>
      <c r="F2" s="8"/>
      <c r="G2" s="8"/>
    </row>
    <row r="3" spans="2:12" x14ac:dyDescent="0.25">
      <c r="B3" s="7" t="s">
        <v>12</v>
      </c>
      <c r="C3" s="9">
        <v>43087</v>
      </c>
      <c r="D3" s="8"/>
      <c r="E3" s="8"/>
      <c r="F3" s="8"/>
      <c r="G3" s="8"/>
    </row>
    <row r="4" spans="2:12" x14ac:dyDescent="0.25">
      <c r="C4" s="6"/>
    </row>
    <row r="5" spans="2:12" x14ac:dyDescent="0.25">
      <c r="B5" t="s">
        <v>0</v>
      </c>
      <c r="C5" t="s">
        <v>1</v>
      </c>
      <c r="D5">
        <f>3963.2*1760</f>
        <v>6975232</v>
      </c>
      <c r="E5" t="s">
        <v>8</v>
      </c>
      <c r="G5" s="1" t="s">
        <v>9</v>
      </c>
    </row>
    <row r="6" spans="2:12" x14ac:dyDescent="0.25">
      <c r="B6" t="s">
        <v>2</v>
      </c>
      <c r="C6" t="s">
        <v>4</v>
      </c>
      <c r="D6">
        <v>2000</v>
      </c>
      <c r="G6" s="1" t="s">
        <v>9</v>
      </c>
    </row>
    <row r="7" spans="2:12" x14ac:dyDescent="0.25">
      <c r="B7" t="s">
        <v>3</v>
      </c>
      <c r="C7" t="s">
        <v>5</v>
      </c>
      <c r="D7">
        <v>0</v>
      </c>
    </row>
    <row r="8" spans="2:12" x14ac:dyDescent="0.25">
      <c r="B8" t="s">
        <v>6</v>
      </c>
      <c r="C8" t="s">
        <v>7</v>
      </c>
      <c r="D8">
        <f>((_R^2+(_xC+_xF)^2)^0.5-_R)*3</f>
        <v>0.86018642596900463</v>
      </c>
    </row>
    <row r="10" spans="2:12" x14ac:dyDescent="0.25">
      <c r="C10" s="13"/>
      <c r="D10" s="14"/>
      <c r="E10" s="14"/>
      <c r="F10" s="14"/>
      <c r="G10" s="14"/>
      <c r="H10" s="14"/>
      <c r="I10" s="14"/>
      <c r="J10" s="14"/>
      <c r="K10" s="14"/>
      <c r="L10" s="15"/>
    </row>
    <row r="11" spans="2:12" ht="13.8" thickBot="1" x14ac:dyDescent="0.3">
      <c r="B11" s="16">
        <f>_y</f>
        <v>0.86018642596900463</v>
      </c>
      <c r="C11" s="10">
        <v>0</v>
      </c>
      <c r="D11" s="10">
        <v>100</v>
      </c>
      <c r="E11" s="10">
        <v>200</v>
      </c>
      <c r="F11" s="10">
        <v>300</v>
      </c>
      <c r="G11" s="10">
        <v>400</v>
      </c>
      <c r="H11" s="10">
        <v>500</v>
      </c>
      <c r="I11" s="10">
        <v>600</v>
      </c>
      <c r="J11" s="10">
        <v>700</v>
      </c>
      <c r="K11" s="10">
        <v>800</v>
      </c>
      <c r="L11" s="10">
        <v>900</v>
      </c>
    </row>
    <row r="12" spans="2:12" ht="13.8" thickTop="1" x14ac:dyDescent="0.25">
      <c r="B12" s="11">
        <v>1000</v>
      </c>
      <c r="C12" s="2">
        <f t="dataTable" ref="C12:L51" dt2D="1" dtr="1" r1="D7" r2="D6"/>
        <v>0.21504661068320274</v>
      </c>
      <c r="D12" s="2">
        <v>0.26020639669150114</v>
      </c>
      <c r="E12" s="2">
        <v>0.30966711603105068</v>
      </c>
      <c r="F12" s="2">
        <v>0.36342876870185137</v>
      </c>
      <c r="G12" s="2">
        <v>0.42149135190993547</v>
      </c>
      <c r="H12" s="2">
        <v>0.48385486844927073</v>
      </c>
      <c r="I12" s="2">
        <v>0.5505193155258894</v>
      </c>
      <c r="J12" s="2">
        <v>0.62148469593375921</v>
      </c>
      <c r="K12" s="2">
        <v>0.69675100687891245</v>
      </c>
      <c r="L12" s="2">
        <v>0.77631825115531683</v>
      </c>
    </row>
    <row r="13" spans="2:12" x14ac:dyDescent="0.25">
      <c r="B13" s="11">
        <v>2000</v>
      </c>
      <c r="C13" s="2">
        <v>0.86018642596900463</v>
      </c>
      <c r="D13" s="2">
        <v>0.94835553131997585</v>
      </c>
      <c r="E13" s="2">
        <v>1.0408255700021982</v>
      </c>
      <c r="F13" s="2">
        <v>1.137596539221704</v>
      </c>
      <c r="G13" s="2">
        <v>1.2386684417724609</v>
      </c>
      <c r="H13" s="2">
        <v>1.3440412720665336</v>
      </c>
      <c r="I13" s="2">
        <v>1.4537150384858251</v>
      </c>
      <c r="J13" s="2">
        <v>1.5676897326484323</v>
      </c>
      <c r="K13" s="2">
        <v>1.6859653601422906</v>
      </c>
      <c r="L13" s="2">
        <v>1.8085419181734324</v>
      </c>
    </row>
    <row r="14" spans="2:12" x14ac:dyDescent="0.25">
      <c r="B14" s="11">
        <v>3000</v>
      </c>
      <c r="C14" s="2">
        <v>1.9354194067418575</v>
      </c>
      <c r="D14" s="2">
        <v>2.0665978258475661</v>
      </c>
      <c r="E14" s="2">
        <v>2.2020771782845259</v>
      </c>
      <c r="F14" s="2">
        <v>2.3418574584648013</v>
      </c>
      <c r="G14" s="2">
        <v>2.4859386719763279</v>
      </c>
      <c r="H14" s="2">
        <v>2.6343208132311702</v>
      </c>
      <c r="I14" s="2">
        <v>2.7870038878172636</v>
      </c>
      <c r="J14" s="2">
        <v>2.9439878929406404</v>
      </c>
      <c r="K14" s="2">
        <v>3.105272825807333</v>
      </c>
      <c r="L14" s="2">
        <v>3.2708586920052767</v>
      </c>
    </row>
    <row r="15" spans="2:12" x14ac:dyDescent="0.25">
      <c r="B15" s="11">
        <v>4000</v>
      </c>
      <c r="C15" s="2">
        <v>3.4407454859465361</v>
      </c>
      <c r="D15" s="2">
        <v>3.6149332132190466</v>
      </c>
      <c r="E15" s="2">
        <v>3.7934218682348728</v>
      </c>
      <c r="F15" s="2">
        <v>3.9762114537879825</v>
      </c>
      <c r="G15" s="2">
        <v>4.1633019670844078</v>
      </c>
      <c r="H15" s="2">
        <v>4.3546934109181166</v>
      </c>
      <c r="I15" s="2">
        <v>4.5503857852891088</v>
      </c>
      <c r="J15" s="2">
        <v>4.7503790901973844</v>
      </c>
      <c r="K15" s="2">
        <v>4.9546733228489757</v>
      </c>
      <c r="L15" s="2">
        <v>5.1632684832438827</v>
      </c>
    </row>
    <row r="16" spans="2:12" x14ac:dyDescent="0.25">
      <c r="B16" s="11">
        <v>5000</v>
      </c>
      <c r="C16" s="2">
        <v>5.3761645741760731</v>
      </c>
      <c r="D16" s="2">
        <v>5.5933615956455469</v>
      </c>
      <c r="E16" s="2">
        <v>5.8148595448583364</v>
      </c>
      <c r="F16" s="2">
        <v>6.0406584218144417</v>
      </c>
      <c r="G16" s="2">
        <v>6.2707582265138626</v>
      </c>
      <c r="H16" s="2">
        <v>6.505158961750567</v>
      </c>
      <c r="I16" s="2">
        <v>6.7438606219366193</v>
      </c>
      <c r="J16" s="2">
        <v>6.986863212659955</v>
      </c>
      <c r="K16" s="2">
        <v>7.2341667311266065</v>
      </c>
      <c r="L16" s="2">
        <v>7.4857711773365736</v>
      </c>
    </row>
    <row r="17" spans="2:12" x14ac:dyDescent="0.25">
      <c r="B17" s="11">
        <v>6000</v>
      </c>
      <c r="C17" s="2">
        <v>7.7416765512898564</v>
      </c>
      <c r="D17" s="2">
        <v>8.001882852986455</v>
      </c>
      <c r="E17" s="2">
        <v>8.2663900796324015</v>
      </c>
      <c r="F17" s="2">
        <v>8.5351982368156314</v>
      </c>
      <c r="G17" s="2">
        <v>8.8083073189482093</v>
      </c>
      <c r="H17" s="2">
        <v>9.0857173260301352</v>
      </c>
      <c r="I17" s="2">
        <v>9.3674282636493444</v>
      </c>
      <c r="J17" s="2">
        <v>9.653440123423934</v>
      </c>
      <c r="K17" s="2">
        <v>9.9437529137358069</v>
      </c>
      <c r="L17" s="2">
        <v>10.238366628997028</v>
      </c>
    </row>
    <row r="18" spans="2:12" x14ac:dyDescent="0.25">
      <c r="B18" s="11">
        <v>7000</v>
      </c>
      <c r="C18" s="2">
        <v>10.537281269207597</v>
      </c>
      <c r="D18" s="2">
        <v>10.840496834367514</v>
      </c>
      <c r="E18" s="2">
        <v>11.148013324476779</v>
      </c>
      <c r="F18" s="2">
        <v>11.459830742329359</v>
      </c>
      <c r="G18" s="2">
        <v>11.775949085131288</v>
      </c>
      <c r="H18" s="2">
        <v>12.096368352882564</v>
      </c>
      <c r="I18" s="2">
        <v>12.421088542789221</v>
      </c>
      <c r="J18" s="2">
        <v>12.750109660439193</v>
      </c>
      <c r="K18" s="2">
        <v>13.083431700244546</v>
      </c>
      <c r="L18" s="2">
        <v>13.421054664999247</v>
      </c>
    </row>
    <row r="19" spans="2:12" x14ac:dyDescent="0.25">
      <c r="B19" s="11">
        <v>8000</v>
      </c>
      <c r="C19" s="2">
        <v>13.762978554703295</v>
      </c>
      <c r="D19" s="2">
        <v>14.109203366562724</v>
      </c>
      <c r="E19" s="2">
        <v>14.459729103371501</v>
      </c>
      <c r="F19" s="2">
        <v>14.814555762335658</v>
      </c>
      <c r="G19" s="2">
        <v>15.173683346249163</v>
      </c>
      <c r="H19" s="2">
        <v>15.537111849524081</v>
      </c>
      <c r="I19" s="2">
        <v>15.904841277748346</v>
      </c>
      <c r="J19" s="2">
        <v>16.276871628127992</v>
      </c>
      <c r="K19" s="2">
        <v>16.653202900663018</v>
      </c>
      <c r="L19" s="2">
        <v>17.033835095353425</v>
      </c>
    </row>
    <row r="20" spans="2:12" x14ac:dyDescent="0.25">
      <c r="B20" s="11">
        <v>9000</v>
      </c>
      <c r="C20" s="2">
        <v>17.418768212199211</v>
      </c>
      <c r="D20" s="2">
        <v>17.80800224840641</v>
      </c>
      <c r="E20" s="2">
        <v>18.201537209562957</v>
      </c>
      <c r="F20" s="2">
        <v>18.599373087286949</v>
      </c>
      <c r="G20" s="2">
        <v>19.001509889960289</v>
      </c>
      <c r="H20" s="2">
        <v>19.407947609201074</v>
      </c>
      <c r="I20" s="2">
        <v>19.818686250597239</v>
      </c>
      <c r="J20" s="2">
        <v>20.233725811354816</v>
      </c>
      <c r="K20" s="2">
        <v>20.653066294267774</v>
      </c>
      <c r="L20" s="2">
        <v>21.076707693748176</v>
      </c>
    </row>
    <row r="21" spans="2:12" x14ac:dyDescent="0.25">
      <c r="B21" s="11">
        <v>10000</v>
      </c>
      <c r="C21" s="2">
        <v>21.504650012589991</v>
      </c>
      <c r="D21" s="3">
        <v>21.936893253587186</v>
      </c>
      <c r="E21" s="3">
        <v>22.373437411151826</v>
      </c>
      <c r="F21" s="3">
        <v>22.814282485283911</v>
      </c>
      <c r="G21" s="3">
        <v>23.259428478777409</v>
      </c>
      <c r="H21" s="3">
        <v>23.708875391632318</v>
      </c>
      <c r="I21" s="3">
        <v>24.162623221054673</v>
      </c>
      <c r="J21" s="3">
        <v>24.620671967044473</v>
      </c>
      <c r="K21" s="3">
        <v>25.083021632395685</v>
      </c>
      <c r="L21" s="3">
        <v>25.549672211520374</v>
      </c>
    </row>
    <row r="22" spans="2:12" x14ac:dyDescent="0.25">
      <c r="B22" s="11">
        <v>11000</v>
      </c>
      <c r="C22" s="3">
        <v>26.020623710006475</v>
      </c>
      <c r="D22" s="3">
        <v>26.495876122266054</v>
      </c>
      <c r="E22" s="3">
        <v>26.975429451093078</v>
      </c>
      <c r="F22" s="3">
        <v>27.459283696487546</v>
      </c>
      <c r="G22" s="3">
        <v>27.947438855655491</v>
      </c>
      <c r="H22" s="3">
        <v>28.439894931390882</v>
      </c>
      <c r="I22" s="3">
        <v>28.936651920899749</v>
      </c>
      <c r="J22" s="3">
        <v>29.437709824182093</v>
      </c>
      <c r="K22" s="3">
        <v>29.943068641237915</v>
      </c>
      <c r="L22" s="3">
        <v>30.452728374861181</v>
      </c>
    </row>
    <row r="23" spans="2:12" x14ac:dyDescent="0.25">
      <c r="B23" s="11">
        <v>12000</v>
      </c>
      <c r="C23" s="3">
        <v>30.966689019463956</v>
      </c>
      <c r="D23" s="3">
        <v>31.484950577840209</v>
      </c>
      <c r="E23" s="3">
        <v>32.007513047195971</v>
      </c>
      <c r="F23" s="3">
        <v>32.53437643032521</v>
      </c>
      <c r="G23" s="3">
        <v>33.065540727227926</v>
      </c>
      <c r="H23" s="3">
        <v>33.601005935110152</v>
      </c>
      <c r="I23" s="3">
        <v>34.140772053971887</v>
      </c>
      <c r="J23" s="3">
        <v>34.684839083813131</v>
      </c>
      <c r="K23" s="3">
        <v>35.233207024633884</v>
      </c>
      <c r="L23" s="3">
        <v>35.785875876434147</v>
      </c>
    </row>
    <row r="24" spans="2:12" x14ac:dyDescent="0.25">
      <c r="B24" s="11">
        <v>13000</v>
      </c>
      <c r="C24" s="3">
        <v>36.34284563921392</v>
      </c>
      <c r="D24" s="3">
        <v>36.904116310179234</v>
      </c>
      <c r="E24" s="3">
        <v>37.469687889330089</v>
      </c>
      <c r="F24" s="3">
        <v>38.039560379460454</v>
      </c>
      <c r="G24" s="3">
        <v>38.613733780570328</v>
      </c>
      <c r="H24" s="3">
        <v>39.192208087071776</v>
      </c>
      <c r="I24" s="3">
        <v>39.774983301758766</v>
      </c>
      <c r="J24" s="3">
        <v>40.362059424631298</v>
      </c>
      <c r="K24" s="3">
        <v>40.953436455689371</v>
      </c>
      <c r="L24" s="3">
        <v>41.549114392139018</v>
      </c>
    </row>
    <row r="25" spans="2:12" x14ac:dyDescent="0.25">
      <c r="B25" s="11">
        <v>14000</v>
      </c>
      <c r="C25" s="3">
        <v>42.149093236774206</v>
      </c>
      <c r="D25" s="3">
        <v>42.753372986800969</v>
      </c>
      <c r="E25" s="3">
        <v>43.361953642219305</v>
      </c>
      <c r="F25" s="3">
        <v>43.974835203029215</v>
      </c>
      <c r="G25" s="3">
        <v>44.5920176692307</v>
      </c>
      <c r="H25" s="3">
        <v>45.213501040823758</v>
      </c>
      <c r="I25" s="3">
        <v>45.839285315014422</v>
      </c>
      <c r="J25" s="3">
        <v>46.46937049459666</v>
      </c>
      <c r="K25" s="3">
        <v>47.103756579570472</v>
      </c>
      <c r="L25" s="3">
        <v>47.742443564347923</v>
      </c>
    </row>
    <row r="26" spans="2:12" x14ac:dyDescent="0.25">
      <c r="B26" s="11">
        <v>15000</v>
      </c>
      <c r="C26" s="3">
        <v>48.385431454516947</v>
      </c>
      <c r="D26" s="3">
        <v>49.03272024448961</v>
      </c>
      <c r="E26" s="3">
        <v>49.684309937059879</v>
      </c>
      <c r="F26" s="3">
        <v>50.340200532227755</v>
      </c>
      <c r="G26" s="3">
        <v>51.000392029993236</v>
      </c>
      <c r="H26" s="3">
        <v>51.664884424768388</v>
      </c>
      <c r="I26" s="3">
        <v>52.333677722141147</v>
      </c>
      <c r="J26" s="3">
        <v>53.006771919317544</v>
      </c>
      <c r="K26" s="3">
        <v>53.684167016297579</v>
      </c>
      <c r="L26" s="3">
        <v>54.365863013081253</v>
      </c>
    </row>
    <row r="27" spans="2:12" x14ac:dyDescent="0.25">
      <c r="B27" s="11">
        <v>16000</v>
      </c>
      <c r="C27" s="3">
        <v>55.051859906874597</v>
      </c>
      <c r="D27" s="3">
        <v>55.74215770047158</v>
      </c>
      <c r="E27" s="3">
        <v>56.436756391078234</v>
      </c>
      <c r="F27" s="3">
        <v>57.135655978694558</v>
      </c>
      <c r="G27" s="3">
        <v>57.838856463320553</v>
      </c>
      <c r="H27" s="3">
        <v>58.546357844956219</v>
      </c>
      <c r="I27" s="3">
        <v>59.258160120807588</v>
      </c>
      <c r="J27" s="3">
        <v>59.974263296462595</v>
      </c>
      <c r="K27" s="3">
        <v>60.694667363539338</v>
      </c>
      <c r="L27" s="3">
        <v>61.419372327625751</v>
      </c>
    </row>
    <row r="28" spans="2:12" x14ac:dyDescent="0.25">
      <c r="B28" s="11">
        <v>17000</v>
      </c>
      <c r="C28" s="3">
        <v>62.148378185927868</v>
      </c>
      <c r="D28" s="3">
        <v>62.88168493565172</v>
      </c>
      <c r="E28" s="3">
        <v>63.619292582385242</v>
      </c>
      <c r="F28" s="3">
        <v>64.3612011205405</v>
      </c>
      <c r="G28" s="3">
        <v>65.107410550117493</v>
      </c>
      <c r="H28" s="3">
        <v>65.857920871116221</v>
      </c>
      <c r="I28" s="3">
        <v>66.612732086330652</v>
      </c>
      <c r="J28" s="3">
        <v>67.371844192966819</v>
      </c>
      <c r="K28" s="3">
        <v>68.135257188230753</v>
      </c>
      <c r="L28" s="3">
        <v>68.902971074916422</v>
      </c>
    </row>
    <row r="29" spans="2:12" x14ac:dyDescent="0.25">
      <c r="B29" s="11">
        <v>18000</v>
      </c>
      <c r="C29" s="3">
        <v>69.674985850229859</v>
      </c>
      <c r="D29" s="3">
        <v>70.451301514171064</v>
      </c>
      <c r="E29" s="3">
        <v>71.231918069534004</v>
      </c>
      <c r="F29" s="3">
        <v>72.016835510730743</v>
      </c>
      <c r="G29" s="3">
        <v>72.806053840555251</v>
      </c>
      <c r="H29" s="3">
        <v>73.599573059007525</v>
      </c>
      <c r="I29" s="3">
        <v>74.3973931632936</v>
      </c>
      <c r="J29" s="3">
        <v>75.199514153413475</v>
      </c>
      <c r="K29" s="3">
        <v>76.005936029367149</v>
      </c>
      <c r="L29" s="3">
        <v>76.816658791154623</v>
      </c>
    </row>
    <row r="30" spans="2:12" x14ac:dyDescent="0.25">
      <c r="B30" s="11">
        <v>19000</v>
      </c>
      <c r="C30" s="3">
        <v>77.631682438775897</v>
      </c>
      <c r="D30" s="3">
        <v>78.451006969437003</v>
      </c>
      <c r="E30" s="3">
        <v>79.274632383137941</v>
      </c>
      <c r="F30" s="3">
        <v>80.102558682672679</v>
      </c>
      <c r="G30" s="3">
        <v>80.934785862453282</v>
      </c>
      <c r="H30" s="3">
        <v>81.771313925273716</v>
      </c>
      <c r="I30" s="3">
        <v>82.612142871133983</v>
      </c>
      <c r="J30" s="3">
        <v>83.457272697240114</v>
      </c>
      <c r="K30" s="3">
        <v>84.30670340359211</v>
      </c>
      <c r="L30" s="3">
        <v>85.16043499018997</v>
      </c>
    </row>
    <row r="31" spans="2:12" x14ac:dyDescent="0.25">
      <c r="B31" s="11">
        <v>20000</v>
      </c>
      <c r="C31" s="3">
        <v>86.018467457033694</v>
      </c>
      <c r="D31" s="3">
        <v>86.880800804123282</v>
      </c>
      <c r="E31" s="3">
        <v>87.747435028664768</v>
      </c>
      <c r="F31" s="3">
        <v>88.61837013065815</v>
      </c>
      <c r="G31" s="3">
        <v>89.493606112897396</v>
      </c>
      <c r="H31" s="3">
        <v>90.373142969794571</v>
      </c>
      <c r="I31" s="3">
        <v>91.256980704143643</v>
      </c>
      <c r="J31" s="3">
        <v>92.145119313150644</v>
      </c>
      <c r="K31" s="3">
        <v>93.037558799609542</v>
      </c>
      <c r="L31" s="3">
        <v>93.934299157932401</v>
      </c>
    </row>
    <row r="32" spans="2:12" x14ac:dyDescent="0.25">
      <c r="B32" s="11">
        <v>21000</v>
      </c>
      <c r="C32" s="3">
        <v>94.835340393707156</v>
      </c>
      <c r="D32" s="3">
        <v>95.740682501345873</v>
      </c>
      <c r="E32" s="3">
        <v>96.650325483642519</v>
      </c>
      <c r="F32" s="3">
        <v>97.564269337803125</v>
      </c>
      <c r="G32" s="3">
        <v>98.482514063827693</v>
      </c>
      <c r="H32" s="3">
        <v>99.405059661716223</v>
      </c>
      <c r="I32" s="3">
        <v>100.33190612867475</v>
      </c>
      <c r="J32" s="3">
        <v>101.26305346749723</v>
      </c>
      <c r="K32" s="3">
        <v>102.19850167538971</v>
      </c>
      <c r="L32" s="3">
        <v>103.13825075514615</v>
      </c>
    </row>
    <row r="33" spans="2:12" x14ac:dyDescent="0.25">
      <c r="B33" s="11">
        <v>22000</v>
      </c>
      <c r="C33" s="3">
        <v>104.08230070117861</v>
      </c>
      <c r="D33" s="3">
        <v>105.0306515134871</v>
      </c>
      <c r="E33" s="3">
        <v>105.98330319765955</v>
      </c>
      <c r="F33" s="3">
        <v>106.94025574531406</v>
      </c>
      <c r="G33" s="3">
        <v>107.9015091592446</v>
      </c>
      <c r="H33" s="3">
        <v>108.86706344224513</v>
      </c>
      <c r="I33" s="3">
        <v>109.83691858593374</v>
      </c>
      <c r="J33" s="3">
        <v>110.81107459589839</v>
      </c>
      <c r="K33" s="3">
        <v>111.78953147213906</v>
      </c>
      <c r="L33" s="3">
        <v>112.77228920906782</v>
      </c>
    </row>
    <row r="34" spans="2:12" x14ac:dyDescent="0.25">
      <c r="B34" s="11">
        <v>23000</v>
      </c>
      <c r="C34" s="3">
        <v>113.75934780947864</v>
      </c>
      <c r="D34" s="3">
        <v>114.75070727057755</v>
      </c>
      <c r="E34" s="3">
        <v>115.74636759515852</v>
      </c>
      <c r="F34" s="3">
        <v>116.74632878042758</v>
      </c>
      <c r="G34" s="3">
        <v>117.75059082359076</v>
      </c>
      <c r="H34" s="3">
        <v>118.75915372744203</v>
      </c>
      <c r="I34" s="3">
        <v>119.77201749198139</v>
      </c>
      <c r="J34" s="3">
        <v>120.78918211441487</v>
      </c>
      <c r="K34" s="3">
        <v>121.81064759194851</v>
      </c>
      <c r="L34" s="3">
        <v>122.83641393017024</v>
      </c>
    </row>
    <row r="35" spans="2:12" x14ac:dyDescent="0.25">
      <c r="B35" s="11">
        <v>24000</v>
      </c>
      <c r="C35" s="3">
        <v>123.86648112069815</v>
      </c>
      <c r="D35" s="3">
        <v>124.90084917191416</v>
      </c>
      <c r="E35" s="3">
        <v>125.93951807543635</v>
      </c>
      <c r="F35" s="3">
        <v>126.9824878340587</v>
      </c>
      <c r="G35" s="3">
        <v>128.02975844498724</v>
      </c>
      <c r="H35" s="3">
        <v>129.08132991101593</v>
      </c>
      <c r="I35" s="3">
        <v>130.13720222935081</v>
      </c>
      <c r="J35" s="3">
        <v>131.19737539999187</v>
      </c>
      <c r="K35" s="3">
        <v>132.26184942293912</v>
      </c>
      <c r="L35" s="3">
        <v>133.33062429539859</v>
      </c>
    </row>
    <row r="36" spans="2:12" x14ac:dyDescent="0.25">
      <c r="B36" s="11">
        <v>25000</v>
      </c>
      <c r="C36" s="3">
        <v>134.40370001737028</v>
      </c>
      <c r="D36" s="3">
        <v>135.48107658885419</v>
      </c>
      <c r="E36" s="3">
        <v>136.56275400985032</v>
      </c>
      <c r="F36" s="3">
        <v>137.6487322775647</v>
      </c>
      <c r="G36" s="3">
        <v>138.73901139199734</v>
      </c>
      <c r="H36" s="3">
        <v>139.83359135594219</v>
      </c>
      <c r="I36" s="3">
        <v>140.93247216381133</v>
      </c>
      <c r="J36" s="3">
        <v>142.03565381839871</v>
      </c>
      <c r="K36" s="3">
        <v>143.14313631411642</v>
      </c>
      <c r="L36" s="3">
        <v>144.25491965655237</v>
      </c>
    </row>
    <row r="37" spans="2:12" x14ac:dyDescent="0.25">
      <c r="B37" s="11">
        <v>26000</v>
      </c>
      <c r="C37" s="3">
        <v>145.37100384291261</v>
      </c>
      <c r="D37" s="3">
        <v>146.49138887040317</v>
      </c>
      <c r="E37" s="3">
        <v>147.61607474181801</v>
      </c>
      <c r="F37" s="3">
        <v>148.7450614515692</v>
      </c>
      <c r="G37" s="3">
        <v>149.87834900524467</v>
      </c>
      <c r="H37" s="3">
        <v>151.01593739446253</v>
      </c>
      <c r="I37" s="3">
        <v>152.1578266248107</v>
      </c>
      <c r="J37" s="3">
        <v>153.30401669628918</v>
      </c>
      <c r="K37" s="3">
        <v>154.45450760051608</v>
      </c>
      <c r="L37" s="3">
        <v>155.6092993458733</v>
      </c>
    </row>
    <row r="38" spans="2:12" x14ac:dyDescent="0.25">
      <c r="B38" s="11">
        <v>27000</v>
      </c>
      <c r="C38" s="3">
        <v>156.76839192397892</v>
      </c>
      <c r="D38" s="3">
        <v>157.9317853404209</v>
      </c>
      <c r="E38" s="3">
        <v>159.09947958961129</v>
      </c>
      <c r="F38" s="3">
        <v>160.27147467434406</v>
      </c>
      <c r="G38" s="3">
        <v>161.44777059182525</v>
      </c>
      <c r="H38" s="3">
        <v>162.62836734484881</v>
      </c>
      <c r="I38" s="3">
        <v>163.81326492503285</v>
      </c>
      <c r="J38" s="3">
        <v>165.00246334075928</v>
      </c>
      <c r="K38" s="3">
        <v>166.19596258364618</v>
      </c>
      <c r="L38" s="3">
        <v>167.39376265648752</v>
      </c>
    </row>
    <row r="39" spans="2:12" x14ac:dyDescent="0.25">
      <c r="B39" s="11">
        <v>28000</v>
      </c>
      <c r="C39" s="3">
        <v>168.59586355928332</v>
      </c>
      <c r="D39" s="3">
        <v>169.80226529203355</v>
      </c>
      <c r="E39" s="3">
        <v>171.0129678491503</v>
      </c>
      <c r="F39" s="3">
        <v>172.22797123622149</v>
      </c>
      <c r="G39" s="3">
        <v>173.44727544765919</v>
      </c>
      <c r="H39" s="3">
        <v>174.67088048346341</v>
      </c>
      <c r="I39" s="3">
        <v>175.89878634363413</v>
      </c>
      <c r="J39" s="3">
        <v>177.13099302817136</v>
      </c>
      <c r="K39" s="3">
        <v>178.3675005370751</v>
      </c>
      <c r="L39" s="3">
        <v>179.60830886755139</v>
      </c>
    </row>
    <row r="40" spans="2:12" x14ac:dyDescent="0.25">
      <c r="B40" s="11">
        <v>29000</v>
      </c>
      <c r="C40" s="3">
        <v>180.85341801960021</v>
      </c>
      <c r="D40" s="3">
        <v>182.10282799042761</v>
      </c>
      <c r="E40" s="3">
        <v>183.35653878282756</v>
      </c>
      <c r="F40" s="3">
        <v>184.61455039400607</v>
      </c>
      <c r="G40" s="3">
        <v>185.87686282396317</v>
      </c>
      <c r="H40" s="3">
        <v>187.14347607269883</v>
      </c>
      <c r="I40" s="3">
        <v>188.41439013462514</v>
      </c>
      <c r="J40" s="3">
        <v>189.68960501533002</v>
      </c>
      <c r="K40" s="3">
        <v>190.9691207120195</v>
      </c>
      <c r="L40" s="3">
        <v>192.25293722189963</v>
      </c>
    </row>
    <row r="41" spans="2:12" x14ac:dyDescent="0.25">
      <c r="B41" s="11">
        <v>30000</v>
      </c>
      <c r="C41" s="3">
        <v>193.54105454497039</v>
      </c>
      <c r="D41" s="3">
        <v>194.8334726812318</v>
      </c>
      <c r="E41" s="3">
        <v>196.13019163068384</v>
      </c>
      <c r="F41" s="3">
        <v>197.43121139053255</v>
      </c>
      <c r="G41" s="3">
        <v>198.73653196077794</v>
      </c>
      <c r="H41" s="3">
        <v>200.04615334141999</v>
      </c>
      <c r="I41" s="3">
        <v>201.36007552966475</v>
      </c>
      <c r="J41" s="3">
        <v>202.67829852551222</v>
      </c>
      <c r="K41" s="3">
        <v>204.00082232896239</v>
      </c>
      <c r="L41" s="3">
        <v>205.32764694001526</v>
      </c>
    </row>
    <row r="42" spans="2:12" x14ac:dyDescent="0.25">
      <c r="B42" s="11">
        <v>31000</v>
      </c>
      <c r="C42" s="3">
        <v>206.65877235587686</v>
      </c>
      <c r="D42" s="3">
        <v>207.99419857934117</v>
      </c>
      <c r="E42" s="3">
        <v>209.33392560202628</v>
      </c>
      <c r="F42" s="3">
        <v>210.6779534323141</v>
      </c>
      <c r="G42" s="3">
        <v>212.02628206182271</v>
      </c>
      <c r="H42" s="3">
        <v>213.3789114933461</v>
      </c>
      <c r="I42" s="3">
        <v>214.73584172688425</v>
      </c>
      <c r="J42" s="3">
        <v>216.09707275684923</v>
      </c>
      <c r="K42" s="3">
        <v>217.46260458882898</v>
      </c>
      <c r="L42" s="3">
        <v>218.83243722002953</v>
      </c>
    </row>
    <row r="43" spans="2:12" x14ac:dyDescent="0.25">
      <c r="B43" s="11">
        <v>32000</v>
      </c>
      <c r="C43" s="3">
        <v>220.20657064486295</v>
      </c>
      <c r="D43" s="3">
        <v>221.58500486891717</v>
      </c>
      <c r="E43" s="3">
        <v>222.96773988660425</v>
      </c>
      <c r="F43" s="3">
        <v>224.35477570071816</v>
      </c>
      <c r="G43" s="3">
        <v>225.74611230846494</v>
      </c>
      <c r="H43" s="3">
        <v>227.14174970984459</v>
      </c>
      <c r="I43" s="3">
        <v>228.54168790206313</v>
      </c>
      <c r="J43" s="3">
        <v>229.94592688512057</v>
      </c>
      <c r="K43" s="3">
        <v>231.35446665901691</v>
      </c>
      <c r="L43" s="3">
        <v>232.76730722375214</v>
      </c>
    </row>
    <row r="44" spans="2:12" x14ac:dyDescent="0.25">
      <c r="B44" s="11">
        <v>33000</v>
      </c>
      <c r="C44" s="3">
        <v>234.1844485765323</v>
      </c>
      <c r="D44" s="3">
        <v>235.6058907173574</v>
      </c>
      <c r="E44" s="3">
        <v>237.03163364343345</v>
      </c>
      <c r="F44" s="3">
        <v>238.46167735755444</v>
      </c>
      <c r="G44" s="3">
        <v>239.89602185413241</v>
      </c>
      <c r="H44" s="3">
        <v>241.33466713875532</v>
      </c>
      <c r="I44" s="3">
        <v>242.77761320304126</v>
      </c>
      <c r="J44" s="3">
        <v>244.22486005257815</v>
      </c>
      <c r="K44" s="3">
        <v>245.67640768457204</v>
      </c>
      <c r="L44" s="3">
        <v>247.13225609343499</v>
      </c>
    </row>
    <row r="45" spans="2:12" x14ac:dyDescent="0.25">
      <c r="B45" s="11">
        <v>34000</v>
      </c>
      <c r="C45" s="3">
        <v>248.59240528475493</v>
      </c>
      <c r="D45" s="3">
        <v>250.0568552557379</v>
      </c>
      <c r="E45" s="3">
        <v>251.52560600358993</v>
      </c>
      <c r="F45" s="3">
        <v>252.99865752831101</v>
      </c>
      <c r="G45" s="3">
        <v>254.47600982990116</v>
      </c>
      <c r="H45" s="3">
        <v>255.95766290556639</v>
      </c>
      <c r="I45" s="3">
        <v>257.44361675810069</v>
      </c>
      <c r="J45" s="3">
        <v>258.93387138191611</v>
      </c>
      <c r="K45" s="3">
        <v>260.42842677701265</v>
      </c>
      <c r="L45" s="3">
        <v>261.92728294618428</v>
      </c>
    </row>
    <row r="46" spans="2:12" x14ac:dyDescent="0.25">
      <c r="B46" s="11">
        <v>35000</v>
      </c>
      <c r="C46" s="3">
        <v>263.43043988663703</v>
      </c>
      <c r="D46" s="3">
        <v>264.93789759557694</v>
      </c>
      <c r="E46" s="3">
        <v>266.44965607300401</v>
      </c>
      <c r="F46" s="3">
        <v>267.96571531891823</v>
      </c>
      <c r="G46" s="3">
        <v>269.48607533052564</v>
      </c>
      <c r="H46" s="3">
        <v>271.0107361106202</v>
      </c>
      <c r="I46" s="3">
        <v>272.53969765361398</v>
      </c>
      <c r="J46" s="3">
        <v>274.07295996230096</v>
      </c>
      <c r="K46" s="3">
        <v>275.61052303388715</v>
      </c>
      <c r="L46" s="3">
        <v>277.15238686837256</v>
      </c>
    </row>
    <row r="47" spans="2:12" x14ac:dyDescent="0.25">
      <c r="B47" s="11">
        <v>36000</v>
      </c>
      <c r="C47" s="3">
        <v>278.69855146296322</v>
      </c>
      <c r="D47" s="3">
        <v>280.24901681765914</v>
      </c>
      <c r="E47" s="3">
        <v>281.80378293246031</v>
      </c>
      <c r="F47" s="3">
        <v>283.36284980736673</v>
      </c>
      <c r="G47" s="3">
        <v>284.92621743679047</v>
      </c>
      <c r="H47" s="3">
        <v>286.49388582352549</v>
      </c>
      <c r="I47" s="3">
        <v>288.06585496757179</v>
      </c>
      <c r="J47" s="3">
        <v>289.64212486613542</v>
      </c>
      <c r="K47" s="3">
        <v>291.22269551642239</v>
      </c>
      <c r="L47" s="3">
        <v>292.80756692122668</v>
      </c>
    </row>
    <row r="48" spans="2:12" x14ac:dyDescent="0.25">
      <c r="B48" s="11">
        <v>37000</v>
      </c>
      <c r="C48" s="3">
        <v>294.39673907496035</v>
      </c>
      <c r="D48" s="3">
        <v>295.99021198041737</v>
      </c>
      <c r="E48" s="3">
        <v>297.58798563759774</v>
      </c>
      <c r="F48" s="3">
        <v>299.19006004091352</v>
      </c>
      <c r="G48" s="3">
        <v>300.79643519315869</v>
      </c>
      <c r="H48" s="3">
        <v>302.40711109433323</v>
      </c>
      <c r="I48" s="3">
        <v>304.02208773884922</v>
      </c>
      <c r="J48" s="3">
        <v>305.64136512670666</v>
      </c>
      <c r="K48" s="3">
        <v>307.26494326069951</v>
      </c>
      <c r="L48" s="3">
        <v>308.89282213523984</v>
      </c>
    </row>
    <row r="49" spans="2:12" x14ac:dyDescent="0.25">
      <c r="B49" s="11">
        <v>38000</v>
      </c>
      <c r="C49" s="3">
        <v>310.52500175312161</v>
      </c>
      <c r="D49" s="3">
        <v>312.16148211155087</v>
      </c>
      <c r="E49" s="3">
        <v>313.8022632105276</v>
      </c>
      <c r="F49" s="3">
        <v>315.44734504725784</v>
      </c>
      <c r="G49" s="3">
        <v>317.09672762174159</v>
      </c>
      <c r="H49" s="3">
        <v>318.75041093397886</v>
      </c>
      <c r="I49" s="3">
        <v>320.40839498117566</v>
      </c>
      <c r="J49" s="3">
        <v>322.07067976333201</v>
      </c>
      <c r="K49" s="3">
        <v>323.73726527765393</v>
      </c>
      <c r="L49" s="3">
        <v>325.4081515269354</v>
      </c>
    </row>
    <row r="50" spans="2:12" x14ac:dyDescent="0.25">
      <c r="B50" s="11">
        <v>39000</v>
      </c>
      <c r="C50" s="3">
        <v>327.08333850558847</v>
      </c>
      <c r="D50" s="3">
        <v>328.76282621640712</v>
      </c>
      <c r="E50" s="3">
        <v>330.44661465659738</v>
      </c>
      <c r="F50" s="3">
        <v>332.13470382336527</v>
      </c>
      <c r="G50" s="3">
        <v>333.82709371950477</v>
      </c>
      <c r="H50" s="3">
        <v>335.52378434222192</v>
      </c>
      <c r="I50" s="3">
        <v>337.22477568872273</v>
      </c>
      <c r="J50" s="3">
        <v>338.93006775900722</v>
      </c>
      <c r="K50" s="3">
        <v>340.63966055586934</v>
      </c>
      <c r="L50" s="3">
        <v>342.3535540709272</v>
      </c>
    </row>
    <row r="51" spans="2:12" x14ac:dyDescent="0.25">
      <c r="B51" s="12">
        <v>40000</v>
      </c>
      <c r="C51" s="4">
        <v>344.07174830976874</v>
      </c>
      <c r="D51" s="5">
        <v>345.79424326680601</v>
      </c>
      <c r="E51" s="5">
        <v>347.52103894483298</v>
      </c>
      <c r="F51" s="5">
        <v>349.25213534105569</v>
      </c>
      <c r="G51" s="5">
        <v>350.98753245268017</v>
      </c>
      <c r="H51" s="5">
        <v>352.72723027970642</v>
      </c>
      <c r="I51" s="5">
        <v>354.47122882213444</v>
      </c>
      <c r="J51" s="5">
        <v>356.21952807717025</v>
      </c>
      <c r="K51" s="5">
        <v>357.97212804760784</v>
      </c>
      <c r="L51" s="5">
        <v>359.72902872785926</v>
      </c>
    </row>
  </sheetData>
  <conditionalFormatting sqref="B12:L51">
    <cfRule type="expression" dxfId="1" priority="1">
      <formula>MOD(ROW(),2)</formula>
    </cfRule>
  </conditionalFormatting>
  <hyperlinks>
    <hyperlink ref="G5" r:id="rId1" xr:uid="{FBE7EC66-7909-406B-97A7-6B32B1F3C575}"/>
    <hyperlink ref="G6" r:id="rId2" xr:uid="{54EC261D-1B64-4A63-8377-DEA4535F413D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E5D8-D6BF-4071-A272-CA99A97AE45E}">
  <sheetPr codeName="Sheet2"/>
  <dimension ref="B1:G29"/>
  <sheetViews>
    <sheetView showGridLines="0" zoomScaleNormal="100" workbookViewId="0">
      <selection activeCell="L10" sqref="L10"/>
    </sheetView>
  </sheetViews>
  <sheetFormatPr defaultColWidth="9.109375" defaultRowHeight="13.2" x14ac:dyDescent="0.25"/>
  <cols>
    <col min="1" max="1" width="2.6640625" style="17" customWidth="1"/>
    <col min="2" max="2" width="9.109375" style="17"/>
    <col min="3" max="3" width="10" style="17" customWidth="1"/>
    <col min="4" max="4" width="10.33203125" style="17" customWidth="1"/>
    <col min="5" max="5" width="17" style="17" customWidth="1"/>
    <col min="6" max="6" width="14" style="17" customWidth="1"/>
    <col min="7" max="7" width="15.6640625" style="17" customWidth="1"/>
    <col min="8" max="16384" width="9.109375" style="17"/>
  </cols>
  <sheetData>
    <row r="1" spans="2:7" x14ac:dyDescent="0.25">
      <c r="B1" s="7" t="s">
        <v>10</v>
      </c>
      <c r="C1" s="8" t="s">
        <v>13</v>
      </c>
      <c r="D1" s="8"/>
      <c r="E1" s="8"/>
      <c r="F1" s="8"/>
      <c r="G1" s="8"/>
    </row>
    <row r="2" spans="2:7" x14ac:dyDescent="0.25">
      <c r="B2" s="7" t="s">
        <v>11</v>
      </c>
      <c r="C2" s="8" t="s">
        <v>14</v>
      </c>
      <c r="D2" s="8"/>
      <c r="E2" s="8"/>
      <c r="F2" s="8"/>
      <c r="G2" s="8"/>
    </row>
    <row r="3" spans="2:7" x14ac:dyDescent="0.25">
      <c r="B3" s="7" t="s">
        <v>12</v>
      </c>
      <c r="C3" s="9">
        <v>43087</v>
      </c>
      <c r="D3" s="8"/>
      <c r="E3" s="8"/>
      <c r="F3" s="8"/>
      <c r="G3" s="8"/>
    </row>
    <row r="5" spans="2:7" x14ac:dyDescent="0.25">
      <c r="B5" s="17" t="s">
        <v>1</v>
      </c>
      <c r="C5" s="17">
        <f>3959*1760</f>
        <v>6967840</v>
      </c>
    </row>
    <row r="7" spans="2:7" ht="49.5" customHeight="1" x14ac:dyDescent="0.25">
      <c r="B7" s="29" t="s">
        <v>21</v>
      </c>
      <c r="C7" s="30" t="s">
        <v>20</v>
      </c>
      <c r="D7" s="29" t="s">
        <v>19</v>
      </c>
      <c r="E7" s="29" t="s">
        <v>23</v>
      </c>
      <c r="F7" s="29" t="s">
        <v>6</v>
      </c>
      <c r="G7" s="29" t="s">
        <v>18</v>
      </c>
    </row>
    <row r="8" spans="2:7" ht="13.8" thickBot="1" x14ac:dyDescent="0.3">
      <c r="B8" s="28" t="s">
        <v>15</v>
      </c>
      <c r="C8" s="28" t="s">
        <v>17</v>
      </c>
      <c r="D8" s="28" t="s">
        <v>15</v>
      </c>
      <c r="E8" s="27" t="s">
        <v>16</v>
      </c>
      <c r="F8" s="27" t="s">
        <v>16</v>
      </c>
      <c r="G8" s="27" t="s">
        <v>15</v>
      </c>
    </row>
    <row r="9" spans="2:7" ht="13.8" thickTop="1" x14ac:dyDescent="0.25">
      <c r="B9" s="26">
        <v>17000</v>
      </c>
      <c r="C9" s="25">
        <v>0.48749999999999999</v>
      </c>
      <c r="D9" s="24">
        <f t="shared" ref="D9:D29" si="0">_xlfn.COT(24*C9*PI()/180)*20/3</f>
        <v>32.192115681285067</v>
      </c>
      <c r="E9" s="24">
        <f t="shared" ref="E9:E29" si="1">TAN(24*C9*PI()/180)*100*3</f>
        <v>62.127013328381608</v>
      </c>
      <c r="F9" s="24">
        <f t="shared" ref="F9:F29" si="2">((_R^2+B9^2)^0.5-_R)*3</f>
        <v>62.214309585280716</v>
      </c>
      <c r="G9" s="24">
        <f t="shared" ref="G9:G29" si="3">F9*100/E9</f>
        <v>100.14051256003196</v>
      </c>
    </row>
    <row r="10" spans="2:7" x14ac:dyDescent="0.25">
      <c r="B10" s="23">
        <v>17100</v>
      </c>
      <c r="C10" s="22">
        <v>0.4916666666666667</v>
      </c>
      <c r="D10" s="21">
        <f t="shared" si="0"/>
        <v>31.911533415780955</v>
      </c>
      <c r="E10" s="21">
        <f t="shared" si="1"/>
        <v>62.673265303225953</v>
      </c>
      <c r="F10" s="21">
        <f t="shared" si="2"/>
        <v>62.948394278995693</v>
      </c>
      <c r="G10" s="21">
        <f t="shared" si="3"/>
        <v>100.43898937519629</v>
      </c>
    </row>
    <row r="11" spans="2:7" x14ac:dyDescent="0.25">
      <c r="B11" s="23">
        <v>17200</v>
      </c>
      <c r="C11" s="22">
        <v>0.49583333333333335</v>
      </c>
      <c r="D11" s="21">
        <f t="shared" si="0"/>
        <v>31.635600516372836</v>
      </c>
      <c r="E11" s="21">
        <f t="shared" si="1"/>
        <v>63.219915770680899</v>
      </c>
      <c r="F11" s="21">
        <f t="shared" si="2"/>
        <v>63.686784426681697</v>
      </c>
      <c r="G11" s="21">
        <f t="shared" si="3"/>
        <v>100.73848351474285</v>
      </c>
    </row>
    <row r="12" spans="2:7" x14ac:dyDescent="0.25">
      <c r="B12" s="23">
        <v>17300</v>
      </c>
      <c r="C12" s="22">
        <v>0.5</v>
      </c>
      <c r="D12" s="21">
        <f t="shared" si="0"/>
        <v>31.364200729856364</v>
      </c>
      <c r="E12" s="21">
        <f t="shared" si="1"/>
        <v>63.76696850100663</v>
      </c>
      <c r="F12" s="21">
        <f t="shared" si="2"/>
        <v>64.429480031132698</v>
      </c>
      <c r="G12" s="21">
        <f t="shared" si="3"/>
        <v>101.03895723083592</v>
      </c>
    </row>
    <row r="13" spans="2:7" x14ac:dyDescent="0.25">
      <c r="B13" s="23">
        <v>17400</v>
      </c>
      <c r="C13" s="22">
        <v>0.50486111111111109</v>
      </c>
      <c r="D13" s="21">
        <f t="shared" si="0"/>
        <v>31.053147235753894</v>
      </c>
      <c r="E13" s="21">
        <f t="shared" si="1"/>
        <v>64.405710146417803</v>
      </c>
      <c r="F13" s="21">
        <f t="shared" si="2"/>
        <v>65.176481089554727</v>
      </c>
      <c r="G13" s="21">
        <f t="shared" si="3"/>
        <v>101.19674317911358</v>
      </c>
    </row>
    <row r="14" spans="2:7" x14ac:dyDescent="0.25">
      <c r="B14" s="23">
        <v>17500</v>
      </c>
      <c r="C14" s="22">
        <v>0.50902777777777775</v>
      </c>
      <c r="D14" s="21">
        <f t="shared" si="0"/>
        <v>30.791188472432413</v>
      </c>
      <c r="E14" s="21">
        <f t="shared" si="1"/>
        <v>64.953647430355446</v>
      </c>
      <c r="F14" s="21">
        <f t="shared" si="2"/>
        <v>65.927787604741752</v>
      </c>
      <c r="G14" s="21">
        <f t="shared" si="3"/>
        <v>101.49974668540484</v>
      </c>
    </row>
    <row r="15" spans="2:7" x14ac:dyDescent="0.25">
      <c r="B15" s="23">
        <v>17600</v>
      </c>
      <c r="C15" s="22">
        <v>0.5131944444444444</v>
      </c>
      <c r="D15" s="21">
        <f t="shared" si="0"/>
        <v>30.533419299658462</v>
      </c>
      <c r="E15" s="21">
        <f t="shared" si="1"/>
        <v>65.501998985825068</v>
      </c>
      <c r="F15" s="21">
        <f t="shared" si="2"/>
        <v>66.683399573899806</v>
      </c>
      <c r="G15" s="21">
        <f t="shared" si="3"/>
        <v>101.80360997582746</v>
      </c>
    </row>
    <row r="16" spans="2:7" x14ac:dyDescent="0.25">
      <c r="B16" s="23">
        <v>17700</v>
      </c>
      <c r="C16" s="22">
        <v>0.51736111111111105</v>
      </c>
      <c r="D16" s="21">
        <f t="shared" si="0"/>
        <v>30.279738473337574</v>
      </c>
      <c r="E16" s="21">
        <f t="shared" si="1"/>
        <v>66.050768627380108</v>
      </c>
      <c r="F16" s="21">
        <f t="shared" si="2"/>
        <v>67.443316997028887</v>
      </c>
      <c r="G16" s="21">
        <f t="shared" si="3"/>
        <v>102.10830002222188</v>
      </c>
    </row>
    <row r="17" spans="2:7" x14ac:dyDescent="0.25">
      <c r="B17" s="23">
        <v>17800</v>
      </c>
      <c r="C17" s="22">
        <v>0.52222222222222225</v>
      </c>
      <c r="D17" s="21">
        <f t="shared" si="0"/>
        <v>29.988814144849595</v>
      </c>
      <c r="E17" s="21">
        <f t="shared" si="1"/>
        <v>66.691533394410285</v>
      </c>
      <c r="F17" s="21">
        <f t="shared" si="2"/>
        <v>68.20753987133503</v>
      </c>
      <c r="G17" s="21">
        <f t="shared" si="3"/>
        <v>102.27316182394422</v>
      </c>
    </row>
    <row r="18" spans="2:7" x14ac:dyDescent="0.25">
      <c r="B18" s="23">
        <v>17900</v>
      </c>
      <c r="C18" s="22">
        <v>0.52638888888888891</v>
      </c>
      <c r="D18" s="21">
        <f t="shared" si="0"/>
        <v>29.74365931639667</v>
      </c>
      <c r="E18" s="21">
        <f t="shared" si="1"/>
        <v>67.241222027360578</v>
      </c>
      <c r="F18" s="21">
        <f t="shared" si="2"/>
        <v>68.9760681996122</v>
      </c>
      <c r="G18" s="21">
        <f t="shared" si="3"/>
        <v>102.58003367569036</v>
      </c>
    </row>
    <row r="19" spans="2:7" x14ac:dyDescent="0.25">
      <c r="B19" s="23">
        <v>18000</v>
      </c>
      <c r="C19" s="22">
        <v>0.53055555555555556</v>
      </c>
      <c r="D19" s="21">
        <f t="shared" si="0"/>
        <v>29.502292969808519</v>
      </c>
      <c r="E19" s="21">
        <f t="shared" si="1"/>
        <v>67.791340898374258</v>
      </c>
      <c r="F19" s="21">
        <f t="shared" si="2"/>
        <v>69.748901981860399</v>
      </c>
      <c r="G19" s="21">
        <f t="shared" si="3"/>
        <v>102.88762702956519</v>
      </c>
    </row>
    <row r="20" spans="2:7" x14ac:dyDescent="0.25">
      <c r="B20" s="23">
        <v>18100</v>
      </c>
      <c r="C20" s="22">
        <v>0.53472222222222221</v>
      </c>
      <c r="D20" s="21">
        <f t="shared" si="0"/>
        <v>29.264626524047017</v>
      </c>
      <c r="E20" s="21">
        <f t="shared" si="1"/>
        <v>68.341893868236497</v>
      </c>
      <c r="F20" s="21">
        <f t="shared" si="2"/>
        <v>70.526041215285659</v>
      </c>
      <c r="G20" s="21">
        <f t="shared" si="3"/>
        <v>103.19591281924409</v>
      </c>
    </row>
    <row r="21" spans="2:7" x14ac:dyDescent="0.25">
      <c r="B21" s="23">
        <v>18200</v>
      </c>
      <c r="C21" s="22">
        <v>0.5395833333333333</v>
      </c>
      <c r="D21" s="21">
        <f t="shared" si="0"/>
        <v>28.991910893248171</v>
      </c>
      <c r="E21" s="21">
        <f t="shared" si="1"/>
        <v>68.98475948564581</v>
      </c>
      <c r="F21" s="21">
        <f t="shared" si="2"/>
        <v>71.307485897094011</v>
      </c>
      <c r="G21" s="21">
        <f t="shared" si="3"/>
        <v>103.36701385750501</v>
      </c>
    </row>
    <row r="22" spans="2:7" x14ac:dyDescent="0.25">
      <c r="B22" s="23">
        <v>18300</v>
      </c>
      <c r="C22" s="22">
        <v>0.54375000000000007</v>
      </c>
      <c r="D22" s="21">
        <f t="shared" si="0"/>
        <v>28.761969923891073</v>
      </c>
      <c r="E22" s="21">
        <f t="shared" si="1"/>
        <v>69.536266302076342</v>
      </c>
      <c r="F22" s="21">
        <f t="shared" si="2"/>
        <v>72.093236032873392</v>
      </c>
      <c r="G22" s="21">
        <f t="shared" si="3"/>
        <v>103.67717432467423</v>
      </c>
    </row>
    <row r="23" spans="2:7" x14ac:dyDescent="0.25">
      <c r="B23" s="23">
        <v>18400</v>
      </c>
      <c r="C23" s="22">
        <v>0.54791666666666672</v>
      </c>
      <c r="D23" s="21">
        <f t="shared" si="0"/>
        <v>28.535465927506106</v>
      </c>
      <c r="E23" s="21">
        <f t="shared" si="1"/>
        <v>70.088219518860086</v>
      </c>
      <c r="F23" s="21">
        <f t="shared" si="2"/>
        <v>72.883291619829834</v>
      </c>
      <c r="G23" s="21">
        <f t="shared" si="3"/>
        <v>103.98793423510726</v>
      </c>
    </row>
    <row r="24" spans="2:7" x14ac:dyDescent="0.25">
      <c r="B24" s="23">
        <v>18500</v>
      </c>
      <c r="C24" s="22">
        <v>0.55277777777777781</v>
      </c>
      <c r="D24" s="21">
        <f t="shared" si="0"/>
        <v>28.275451504172654</v>
      </c>
      <c r="E24" s="21">
        <f t="shared" si="1"/>
        <v>70.732734354563945</v>
      </c>
      <c r="F24" s="21">
        <f t="shared" si="2"/>
        <v>73.677652655169368</v>
      </c>
      <c r="G24" s="21">
        <f t="shared" si="3"/>
        <v>104.16344472962597</v>
      </c>
    </row>
    <row r="25" spans="2:7" x14ac:dyDescent="0.25">
      <c r="B25" s="23">
        <v>18600</v>
      </c>
      <c r="C25" s="22">
        <v>0.55694444444444446</v>
      </c>
      <c r="D25" s="21">
        <f t="shared" si="0"/>
        <v>28.056130363326123</v>
      </c>
      <c r="E25" s="21">
        <f t="shared" si="1"/>
        <v>71.285668198003577</v>
      </c>
      <c r="F25" s="21">
        <f t="shared" si="2"/>
        <v>74.476319138891995</v>
      </c>
      <c r="G25" s="21">
        <f t="shared" si="3"/>
        <v>104.47586593707173</v>
      </c>
    </row>
    <row r="26" spans="2:7" x14ac:dyDescent="0.25">
      <c r="B26" s="23">
        <v>18700</v>
      </c>
      <c r="C26" s="22">
        <v>0.56180555555555556</v>
      </c>
      <c r="D26" s="21">
        <f t="shared" si="0"/>
        <v>27.804293088493775</v>
      </c>
      <c r="E26" s="21">
        <f t="shared" si="1"/>
        <v>71.931337856154968</v>
      </c>
      <c r="F26" s="21">
        <f t="shared" si="2"/>
        <v>75.279291070997715</v>
      </c>
      <c r="G26" s="21">
        <f t="shared" si="3"/>
        <v>104.65437362160263</v>
      </c>
    </row>
    <row r="27" spans="2:7" x14ac:dyDescent="0.25">
      <c r="B27" s="23">
        <v>18800</v>
      </c>
      <c r="C27" s="22">
        <v>0.56597222222222221</v>
      </c>
      <c r="D27" s="21">
        <f t="shared" si="0"/>
        <v>27.591812487818455</v>
      </c>
      <c r="E27" s="21">
        <f t="shared" si="1"/>
        <v>72.485270798465393</v>
      </c>
      <c r="F27" s="21">
        <f t="shared" si="2"/>
        <v>76.086568454280496</v>
      </c>
      <c r="G27" s="21">
        <f t="shared" si="3"/>
        <v>104.96831648160352</v>
      </c>
    </row>
    <row r="28" spans="2:7" x14ac:dyDescent="0.25">
      <c r="B28" s="23">
        <v>18900</v>
      </c>
      <c r="C28" s="22">
        <v>0.5708333333333333</v>
      </c>
      <c r="D28" s="21">
        <f t="shared" si="0"/>
        <v>27.347765724880816</v>
      </c>
      <c r="E28" s="21">
        <f t="shared" si="1"/>
        <v>73.132116901982002</v>
      </c>
      <c r="F28" s="21">
        <f t="shared" si="2"/>
        <v>76.898151283152401</v>
      </c>
      <c r="G28" s="21">
        <f t="shared" si="3"/>
        <v>105.14963129840473</v>
      </c>
    </row>
    <row r="29" spans="2:7" x14ac:dyDescent="0.25">
      <c r="B29" s="20">
        <v>19000</v>
      </c>
      <c r="C29" s="19">
        <v>0.57500000000000007</v>
      </c>
      <c r="D29" s="18">
        <f t="shared" si="0"/>
        <v>27.141804753314659</v>
      </c>
      <c r="E29" s="18">
        <f t="shared" si="1"/>
        <v>73.687067539447696</v>
      </c>
      <c r="F29" s="18">
        <f t="shared" si="2"/>
        <v>77.714039563201368</v>
      </c>
      <c r="G29" s="18">
        <f t="shared" si="3"/>
        <v>105.46496442078913</v>
      </c>
    </row>
  </sheetData>
  <conditionalFormatting sqref="B9:G29">
    <cfRule type="expression" dxfId="0" priority="1">
      <formula>MOD(ROW(),2)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91759E-DBD9-4483-A4F8-07583DAFE6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Curvature</vt:lpstr>
      <vt:lpstr>RangeCorrection</vt:lpstr>
      <vt:lpstr>RangeCorrection!_R</vt:lpstr>
      <vt:lpstr>_R</vt:lpstr>
      <vt:lpstr>_xC</vt:lpstr>
      <vt:lpstr>_xF</vt:lpstr>
      <vt:lpstr>_y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2016-01-25T21:33:19Z</dcterms:created>
  <dcterms:modified xsi:type="dcterms:W3CDTF">2020-06-16T01:31:52Z</dcterms:modified>
</cp:coreProperties>
</file>