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ata" ContentType="application/vnd.openxmlformats-officedocument.model+data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Definition2.xml" ContentType="application/vnd.openxmlformats-officedocument.spreadsheetml.pivotCacheDefinition+xml"/>
  <Override PartName="/xl/pivotCache/pivotCacheDefinition3.xml" ContentType="application/vnd.openxmlformats-officedocument.spreadsheetml.pivotCacheDefinition+xml"/>
  <Override PartName="/xl/pivotCache/pivotCacheDefinition4.xml" ContentType="application/vnd.openxmlformats-officedocument.spreadsheetml.pivotCacheDefinition+xml"/>
  <Override PartName="/xl/pivotCache/pivotCacheDefinition5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tables/table1.xml" ContentType="application/vnd.openxmlformats-officedocument.spreadsheetml.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pivotTables/pivotTable5.xml" ContentType="application/vnd.openxmlformats-officedocument.spreadsheetml.pivot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4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ark\Dropbox\Blog\NavalAircraftLosses\"/>
    </mc:Choice>
  </mc:AlternateContent>
  <xr:revisionPtr revIDLastSave="0" documentId="8_{B3D228AA-E6EA-4A14-A495-3A65A56B509B}" xr6:coauthVersionLast="45" xr6:coauthVersionMax="45" xr10:uidLastSave="{00000000-0000-0000-0000-000000000000}"/>
  <bookViews>
    <workbookView xWindow="-108" yWindow="-108" windowWidth="23256" windowHeight="12576" tabRatio="382" firstSheet="1" activeTab="1" xr2:uid="{8FA6AB32-9D26-42EE-933E-EF0C29E6FFFD}"/>
  </bookViews>
  <sheets>
    <sheet name="Sheet4" sheetId="4" r:id="rId1"/>
    <sheet name="Data" sheetId="2" r:id="rId2"/>
  </sheets>
  <definedNames>
    <definedName name="ExternalData_1" localSheetId="0" hidden="1">Sheet4!$E$24:$F$26</definedName>
  </definedNames>
  <calcPr calcId="191029"/>
  <pivotCaches>
    <pivotCache cacheId="0" r:id="rId3"/>
    <pivotCache cacheId="1" r:id="rId4"/>
    <pivotCache cacheId="2" r:id="rId5"/>
    <pivotCache cacheId="3" r:id="rId6"/>
    <pivotCache cacheId="4" r:id="rId7"/>
  </pivotCaches>
  <extLst>
    <ext xmlns:x15="http://schemas.microsoft.com/office/spreadsheetml/2010/11/main" uri="{140A7094-0E35-4892-8432-C4D2E57EDEB5}">
      <x15:workbookPr chartTrackingRefBase="1"/>
    </ext>
    <ext xmlns:x15="http://schemas.microsoft.com/office/spreadsheetml/2010/11/main" uri="{FCE2AD5D-F65C-4FA6-A056-5C36A1767C68}">
      <x15:dataModel>
        <x15:modelTables>
          <x15:modelTable id="Non-HierarchicalColumns_5d59f6d3-cfa5-4c89-9f5d-3d605628b4ae" name="Non-HierarchicalColumns" connection="Query - Non-HierarchicalColumns"/>
          <x15:modelTable id="HierarchicalColumns_eef30103-ebf9-4dd5-9392-d2aae63ed5b8" name="HierarchicalColumns" connection="Query - HierarchicalColumns"/>
        </x15:modelTables>
      </x15:dataModel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28" i="4" l="1"/>
  <c r="K156" i="2"/>
  <c r="O126" i="2"/>
  <c r="O99" i="2"/>
  <c r="N99" i="2"/>
  <c r="M99" i="2"/>
  <c r="L99" i="2"/>
  <c r="K99" i="2"/>
  <c r="J99" i="2"/>
  <c r="I99" i="2"/>
  <c r="H99" i="2"/>
  <c r="G99" i="2"/>
  <c r="O86" i="2"/>
  <c r="N86" i="2"/>
  <c r="M86" i="2"/>
  <c r="L86" i="2"/>
  <c r="K86" i="2"/>
  <c r="J86" i="2"/>
  <c r="I86" i="2"/>
  <c r="H86" i="2"/>
  <c r="G86" i="2"/>
  <c r="O72" i="2"/>
  <c r="N72" i="2"/>
  <c r="M72" i="2"/>
  <c r="L72" i="2"/>
  <c r="K72" i="2"/>
  <c r="J72" i="2"/>
  <c r="I72" i="2"/>
  <c r="H72" i="2"/>
  <c r="G72" i="2"/>
  <c r="O64" i="2"/>
  <c r="N64" i="2"/>
  <c r="M64" i="2"/>
  <c r="L64" i="2"/>
  <c r="K64" i="2"/>
  <c r="J64" i="2"/>
  <c r="I64" i="2"/>
  <c r="H64" i="2"/>
  <c r="G64" i="2"/>
  <c r="O54" i="2"/>
  <c r="N54" i="2"/>
  <c r="M54" i="2"/>
  <c r="L54" i="2"/>
  <c r="K54" i="2"/>
  <c r="J54" i="2"/>
  <c r="I54" i="2"/>
  <c r="H54" i="2"/>
  <c r="G54" i="2"/>
  <c r="M70" i="2" l="1"/>
  <c r="O70" i="2"/>
  <c r="I52" i="2"/>
  <c r="G70" i="2"/>
  <c r="I70" i="2"/>
  <c r="M52" i="2"/>
  <c r="N70" i="2"/>
  <c r="L70" i="2"/>
  <c r="L52" i="2"/>
  <c r="K52" i="2"/>
  <c r="G52" i="2"/>
  <c r="O52" i="2"/>
  <c r="H52" i="2"/>
  <c r="J52" i="2"/>
  <c r="K70" i="2"/>
  <c r="J70" i="2"/>
  <c r="N52" i="2"/>
  <c r="H70" i="2"/>
  <c r="I107" i="2" l="1"/>
  <c r="G107" i="2"/>
  <c r="O107" i="2"/>
  <c r="O108" i="2" s="1"/>
  <c r="M107" i="2"/>
  <c r="L107" i="2"/>
  <c r="N107" i="2"/>
  <c r="J107" i="2"/>
  <c r="K107" i="2"/>
  <c r="H107" i="2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C4F7CE83-CBDF-49E1-ABB6-4C109463C054}" keepAlive="1" name="Query - _CommonName" description="Connection to the '_CommonName' query in the workbook." type="5" refreshedVersion="6" background="1" saveData="1">
    <dbPr connection="Provider=Microsoft.Mashup.OleDb.1;Data Source=$Workbook$;Location=_CommonName;Extended Properties=&quot;&quot;" command="SELECT * FROM [_CommonName]"/>
  </connection>
  <connection id="2" xr16:uid="{D71A5764-6371-441D-9B2C-74C057E4866E}" keepAlive="1" name="Query - _RawData" description="Connection to the '_RawData' query in the workbook." type="5" refreshedVersion="0" background="1">
    <dbPr connection="Provider=Microsoft.Mashup.OleDb.1;Data Source=$Workbook$;Location=_RawData;Extended Properties=&quot;&quot;" command="SELECT * FROM [_RawData]"/>
  </connection>
  <connection id="3" xr16:uid="{AD86F023-5431-42D7-BB62-42017CDC0617}" keepAlive="1" name="Query - fnGetParameter" description="Connection to the 'fnGetParameter' query in the workbook." type="5" refreshedVersion="0" background="1">
    <dbPr connection="Provider=Microsoft.Mashup.OleDb.1;Data Source=$Workbook$;Location=fnGetParameter;Extended Properties=&quot;&quot;" command="SELECT * FROM [fnGetParameter]"/>
  </connection>
  <connection id="4" xr16:uid="{B44D0BBC-1F4F-4B61-A341-2818FEFDCA18}" keepAlive="1" name="Query - fnPowerClean" description="Connection to the 'fnPowerClean' query in the workbook." type="5" refreshedVersion="0" background="1">
    <dbPr connection="Provider=Microsoft.Mashup.OleDb.1;Data Source=$Workbook$;Location=fnPowerClean;Extended Properties=&quot;&quot;" command="SELECT * FROM [fnPowerClean]"/>
  </connection>
  <connection id="5" xr16:uid="{E1CD9D0D-D8E5-4933-8AF4-FB2EAAE91E90}" keepAlive="1" name="Query - fnRmNbsp" description="Connection to the 'fnRmNbsp' query in the workbook." type="5" refreshedVersion="0" background="1">
    <dbPr connection="Provider=Microsoft.Mashup.OleDb.1;Data Source=$Workbook$;Location=fnRmNbsp;Extended Properties=&quot;&quot;" command="SELECT * FROM [fnRmNbsp]"/>
  </connection>
  <connection id="6" xr16:uid="{B2823C91-8E04-4595-B6BC-94C062A08B3A}" name="Query - HierarchicalColumns" description="Connection to the 'HierarchicalColumns' query in the workbook." type="100" refreshedVersion="6" minRefreshableVersion="5">
    <extLst>
      <ext xmlns:x15="http://schemas.microsoft.com/office/spreadsheetml/2010/11/main" uri="{DE250136-89BD-433C-8126-D09CA5730AF9}">
        <x15:connection id="5b39864c-2a3c-4841-b26d-19495830bcb9">
          <x15:oledbPr connection="Provider=Microsoft.Mashup.OleDb.1;Data Source=$Workbook$;Location=HierarchicalColumns;Extended Properties=&quot;&quot;">
            <x15:dbTables>
              <x15:dbTable name="HierarchicalColumns"/>
            </x15:dbTables>
          </x15:oledbPr>
        </x15:connection>
      </ext>
    </extLst>
  </connection>
  <connection id="7" xr16:uid="{A58DD74B-5342-482F-BD83-100A372EF100}" keepAlive="1" name="Query - HierarchicalColumns2" description="Connection to the 'HierarchicalColumns2' query in the workbook." type="5" refreshedVersion="0" background="1">
    <dbPr connection="Provider=Microsoft.Mashup.OleDb.1;Data Source=$Workbook$;Location=HierarchicalColumns2;Extended Properties=&quot;&quot;" command="SELECT * FROM [HierarchicalColumns2]"/>
  </connection>
  <connection id="8" xr16:uid="{634E51A1-708E-4928-A496-607890935E11}" keepAlive="1" name="Query - HierarchicalColumns2 (2)" description="Connection to the 'HierarchicalColumns2 (2)' query in the workbook." type="5" refreshedVersion="6" background="1">
    <dbPr connection="Provider=Microsoft.Mashup.OleDb.1;Data Source=$Workbook$;Location=HierarchicalColumns2 (2);Extended Properties=&quot;&quot;" command="SELECT * FROM [HierarchicalColumns2 (2)]"/>
  </connection>
  <connection id="9" xr16:uid="{9D276469-4EBD-460A-9F00-DEF5DD266795}" keepAlive="1" name="Query - List_Of_Functions" description="Connection to the 'List_Of_Functions' query in the workbook." type="5" refreshedVersion="0" background="1">
    <dbPr connection="Provider=Microsoft.Mashup.OleDb.1;Data Source=$Workbook$;Location=List_Of_Functions;Extended Properties=&quot;&quot;" command="SELECT * FROM [List_Of_Functions]"/>
  </connection>
  <connection id="10" xr16:uid="{1E5D049B-E310-4C2C-A4AA-6D63C194E73B}" name="Query - Non-HierarchicalColumns" description="Connection to the 'Non-HierarchicalColumns' query in the workbook." type="100" refreshedVersion="6" minRefreshableVersion="5">
    <extLst>
      <ext xmlns:x15="http://schemas.microsoft.com/office/spreadsheetml/2010/11/main" uri="{DE250136-89BD-433C-8126-D09CA5730AF9}">
        <x15:connection id="a2d6c7fd-e452-4138-b30f-cb15e60ccc6c">
          <x15:oledbPr connection="Provider=Microsoft.Mashup.OleDb.1;Data Source=$Workbook$;Location=Non-HierarchicalColumns;Extended Properties=&quot;&quot;">
            <x15:dbTables>
              <x15:dbTable name="Non-HierarchicalColumns"/>
            </x15:dbTables>
          </x15:oledbPr>
        </x15:connection>
      </ext>
    </extLst>
  </connection>
  <connection id="11" xr16:uid="{1EDB5E47-7164-43D7-BDB8-2F7A25789AAF}" keepAlive="1" name="ThisWorkbookDataModel" description="Data Model" type="5" refreshedVersion="6" minRefreshableVersion="5" background="1">
    <dbPr connection="Data Model Connection" command="Model" commandType="1"/>
    <olapPr sendLocale="1" rowDrillCount="1000"/>
    <extLst>
      <ext xmlns:x15="http://schemas.microsoft.com/office/spreadsheetml/2010/11/main" uri="{DE250136-89BD-433C-8126-D09CA5730AF9}">
        <x15:connection id="" model="1"/>
      </ext>
    </extLst>
  </connection>
</connections>
</file>

<file path=xl/sharedStrings.xml><?xml version="1.0" encoding="utf-8"?>
<sst xmlns="http://schemas.openxmlformats.org/spreadsheetml/2006/main" count="239" uniqueCount="128">
  <si>
    <t>Designation</t>
  </si>
  <si>
    <t>Common Name</t>
  </si>
  <si>
    <t>F2A</t>
  </si>
  <si>
    <t>Buffalo</t>
  </si>
  <si>
    <t>F4F</t>
  </si>
  <si>
    <t>Wildcat</t>
  </si>
  <si>
    <t>F4F, FM</t>
  </si>
  <si>
    <t>F4U</t>
  </si>
  <si>
    <t>Corsair</t>
  </si>
  <si>
    <t>F4U, FG</t>
  </si>
  <si>
    <t>F6F</t>
  </si>
  <si>
    <t>Hellcat</t>
  </si>
  <si>
    <t>FM</t>
  </si>
  <si>
    <t>Unknown</t>
  </si>
  <si>
    <t>PB2Y</t>
  </si>
  <si>
    <t>Coronado</t>
  </si>
  <si>
    <t>PB4Y</t>
  </si>
  <si>
    <t>Privateer</t>
  </si>
  <si>
    <t>PBJ</t>
  </si>
  <si>
    <t>PBM</t>
  </si>
  <si>
    <t>PBY</t>
  </si>
  <si>
    <t>Catalina</t>
  </si>
  <si>
    <t>PV</t>
  </si>
  <si>
    <t>Ventura</t>
  </si>
  <si>
    <t>SB2C,</t>
  </si>
  <si>
    <t>Helldiver</t>
  </si>
  <si>
    <t>SB2C, SBW</t>
  </si>
  <si>
    <t>SB2U</t>
  </si>
  <si>
    <t>SBD</t>
  </si>
  <si>
    <t>Dauntless</t>
  </si>
  <si>
    <t>TBD</t>
  </si>
  <si>
    <t>Devastator</t>
  </si>
  <si>
    <t>TBF</t>
  </si>
  <si>
    <t>Avenger</t>
  </si>
  <si>
    <t>TBF, TBM</t>
  </si>
  <si>
    <t>TBM</t>
  </si>
  <si>
    <t>VF, type unknown</t>
  </si>
  <si>
    <t>VPB, type unknown</t>
  </si>
  <si>
    <t>Column1</t>
  </si>
  <si>
    <t>Column2</t>
  </si>
  <si>
    <t>Column3</t>
  </si>
  <si>
    <t>Column4</t>
  </si>
  <si>
    <t>Column5</t>
  </si>
  <si>
    <t>Column6</t>
  </si>
  <si>
    <t>Column7</t>
  </si>
  <si>
    <t>Column8</t>
  </si>
  <si>
    <t>Column9</t>
  </si>
  <si>
    <t>Column10</t>
  </si>
  <si>
    <t xml:space="preserve"> TOTAL ACTION SORTIES</t>
  </si>
  <si>
    <t>Own Losses</t>
  </si>
  <si>
    <t>ENEMY AIRCRAFT DESTROYED IN COMBAT</t>
  </si>
  <si>
    <t>TONS OF BOMBS ON TARGETS</t>
  </si>
  <si>
    <t xml:space="preserve">BASE, SERVICE, </t>
  </si>
  <si>
    <t>Nothing</t>
  </si>
  <si>
    <t>On Action Sorties</t>
  </si>
  <si>
    <t>ON OTHER FLIGHTS</t>
  </si>
  <si>
    <t>ON SHIP OR GROUND</t>
  </si>
  <si>
    <t>Bombers</t>
  </si>
  <si>
    <t>Fighters</t>
  </si>
  <si>
    <r>
      <rPr>
        <sz val="9"/>
        <rFont val="Consolas"/>
        <family val="3"/>
      </rPr>
      <t xml:space="preserve">PLANE </t>
    </r>
    <r>
      <rPr>
        <sz val="8"/>
        <rFont val="Consolas"/>
        <family val="3"/>
      </rPr>
      <t>MODEL</t>
    </r>
  </si>
  <si>
    <t>To Enemy</t>
  </si>
  <si>
    <t>Operational</t>
  </si>
  <si>
    <t>A/A</t>
  </si>
  <si>
    <t>A/C</t>
  </si>
  <si>
    <r>
      <rPr>
        <sz val="8"/>
        <rFont val="Consolas"/>
        <family val="3"/>
      </rPr>
      <t>CARRIER-BASED, TOTAL</t>
    </r>
  </si>
  <si>
    <r>
      <rPr>
        <sz val="8"/>
        <rFont val="Consolas"/>
        <family val="3"/>
      </rPr>
      <t>Navy Total</t>
    </r>
  </si>
  <si>
    <r>
      <rPr>
        <sz val="8"/>
        <rFont val="Consolas"/>
        <family val="3"/>
      </rPr>
      <t>F4U, FG</t>
    </r>
  </si>
  <si>
    <r>
      <rPr>
        <sz val="8"/>
        <rFont val="Consolas"/>
        <family val="3"/>
      </rPr>
      <t>FM</t>
    </r>
  </si>
  <si>
    <r>
      <rPr>
        <sz val="8"/>
        <rFont val="Consolas"/>
        <family val="3"/>
      </rPr>
      <t>F4F</t>
    </r>
  </si>
  <si>
    <r>
      <rPr>
        <sz val="8"/>
        <rFont val="Consolas"/>
        <family val="3"/>
      </rPr>
      <t>SB2C, SBW</t>
    </r>
  </si>
  <si>
    <r>
      <rPr>
        <sz val="8"/>
        <rFont val="Consolas"/>
        <family val="3"/>
      </rPr>
      <t>SBD</t>
    </r>
  </si>
  <si>
    <r>
      <rPr>
        <sz val="8"/>
        <rFont val="Consolas"/>
        <family val="3"/>
      </rPr>
      <t>TBF, TBM</t>
    </r>
  </si>
  <si>
    <r>
      <rPr>
        <sz val="8"/>
        <rFont val="Consolas"/>
        <family val="3"/>
      </rPr>
      <t>TBD</t>
    </r>
  </si>
  <si>
    <t>Marine Total</t>
  </si>
  <si>
    <r>
      <rPr>
        <sz val="8"/>
        <rFont val="Consolas"/>
        <family val="3"/>
      </rPr>
      <t xml:space="preserve">F4U, </t>
    </r>
    <r>
      <rPr>
        <sz val="9"/>
        <rFont val="Consolas"/>
        <family val="3"/>
      </rPr>
      <t>FG</t>
    </r>
  </si>
  <si>
    <r>
      <rPr>
        <sz val="8"/>
        <rFont val="Consolas"/>
        <family val="3"/>
      </rPr>
      <t>F6F</t>
    </r>
  </si>
  <si>
    <r>
      <rPr>
        <sz val="8"/>
        <rFont val="Consolas"/>
        <family val="3"/>
      </rPr>
      <t>TBM</t>
    </r>
  </si>
  <si>
    <r>
      <rPr>
        <sz val="9"/>
        <rFont val="Consolas"/>
        <family val="3"/>
      </rPr>
      <t xml:space="preserve">LAND-BASED, </t>
    </r>
    <r>
      <rPr>
        <sz val="8"/>
        <rFont val="Consolas"/>
        <family val="3"/>
      </rPr>
      <t>TOTAL</t>
    </r>
  </si>
  <si>
    <r>
      <rPr>
        <sz val="8"/>
        <rFont val="Consolas"/>
        <family val="3"/>
      </rPr>
      <t xml:space="preserve">Marine </t>
    </r>
    <r>
      <rPr>
        <sz val="10"/>
        <rFont val="Consolas"/>
        <family val="3"/>
      </rPr>
      <t>Total</t>
    </r>
  </si>
  <si>
    <r>
      <rPr>
        <sz val="8"/>
        <rFont val="Consolas"/>
        <family val="3"/>
      </rPr>
      <t>F2A</t>
    </r>
  </si>
  <si>
    <r>
      <rPr>
        <sz val="8"/>
        <rFont val="Consolas"/>
        <family val="3"/>
      </rPr>
      <t>SB2C,</t>
    </r>
  </si>
  <si>
    <r>
      <rPr>
        <sz val="8"/>
        <rFont val="Consolas"/>
        <family val="3"/>
      </rPr>
      <t>SB2U</t>
    </r>
  </si>
  <si>
    <r>
      <rPr>
        <sz val="8"/>
        <rFont val="Consolas"/>
        <family val="3"/>
      </rPr>
      <t>PBJ</t>
    </r>
  </si>
  <si>
    <r>
      <rPr>
        <sz val="8"/>
        <rFont val="Consolas"/>
        <family val="3"/>
      </rPr>
      <t>PB4Y</t>
    </r>
  </si>
  <si>
    <r>
      <rPr>
        <sz val="8"/>
        <rFont val="Consolas"/>
        <family val="3"/>
      </rPr>
      <t>PBY</t>
    </r>
  </si>
  <si>
    <r>
      <t xml:space="preserve">Navy </t>
    </r>
    <r>
      <rPr>
        <sz val="8"/>
        <rFont val="Consolas"/>
        <family val="3"/>
      </rPr>
      <t>Total</t>
    </r>
  </si>
  <si>
    <t>Unknown Total</t>
  </si>
  <si>
    <r>
      <rPr>
        <sz val="8"/>
        <rFont val="Consolas"/>
        <family val="3"/>
      </rPr>
      <t>F4U</t>
    </r>
  </si>
  <si>
    <r>
      <rPr>
        <sz val="8"/>
        <rFont val="Consolas"/>
        <family val="3"/>
      </rPr>
      <t>TBF</t>
    </r>
  </si>
  <si>
    <r>
      <rPr>
        <sz val="8"/>
        <rFont val="Consolas"/>
        <family val="3"/>
      </rPr>
      <t>VPB, type unknown</t>
    </r>
  </si>
  <si>
    <r>
      <rPr>
        <sz val="8"/>
        <rFont val="Consolas"/>
        <family val="3"/>
      </rPr>
      <t>GRAND TOTAL</t>
    </r>
  </si>
  <si>
    <t>Total</t>
  </si>
  <si>
    <t>Grand Total</t>
  </si>
  <si>
    <t>Sum of Value</t>
  </si>
  <si>
    <t>Parameter</t>
  </si>
  <si>
    <t>Type</t>
  </si>
  <si>
    <t>Count</t>
  </si>
  <si>
    <t>(blank)</t>
  </si>
  <si>
    <t>FROM:</t>
  </si>
  <si>
    <t>Mark Biegert</t>
  </si>
  <si>
    <t>SUBJECT:</t>
  </si>
  <si>
    <t>US Naval Aircraft Statistics</t>
  </si>
  <si>
    <t>DATE:</t>
  </si>
  <si>
    <t>Common Aircraft Names By Designation</t>
  </si>
  <si>
    <t>Aircraft Data File</t>
  </si>
  <si>
    <t>Sorties</t>
  </si>
  <si>
    <t>Provenance</t>
  </si>
  <si>
    <t>All results based on NASC, Table 1</t>
  </si>
  <si>
    <t>Mitchell</t>
  </si>
  <si>
    <t>Mariner</t>
  </si>
  <si>
    <t>Fighter</t>
  </si>
  <si>
    <t>Flying_Boat</t>
  </si>
  <si>
    <t>Patrol</t>
  </si>
  <si>
    <t>Bomber</t>
  </si>
  <si>
    <t>Dive_Bomber</t>
  </si>
  <si>
    <t>Torpedo_Bomber</t>
  </si>
  <si>
    <t>Category</t>
  </si>
  <si>
    <t>Ratio</t>
  </si>
  <si>
    <t xml:space="preserve"> </t>
  </si>
  <si>
    <t>Bomb Tonnage</t>
  </si>
  <si>
    <t xml:space="preserve">  </t>
  </si>
  <si>
    <t>Kill Ratio</t>
  </si>
  <si>
    <t xml:space="preserve">   </t>
  </si>
  <si>
    <t>Action Sorties</t>
  </si>
  <si>
    <t>Non-Hierarchical Column Pivot Tables</t>
  </si>
  <si>
    <t>Hierarchical Column Pivot Tables</t>
  </si>
  <si>
    <t>IJN Losses</t>
  </si>
  <si>
    <t>USN Losses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</si>
</sst>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0.0,&quot;k&quot;"/>
  </numFmts>
  <fonts count="8" x14ac:knownFonts="1">
    <font>
      <sz val="10"/>
      <color theme="1"/>
      <name val="Consolas"/>
      <family val="2"/>
    </font>
    <font>
      <b/>
      <sz val="11"/>
      <color theme="1"/>
      <name val="Consolas"/>
      <family val="2"/>
    </font>
    <font>
      <i/>
      <sz val="11"/>
      <color theme="1"/>
      <name val="Consolas"/>
      <family val="2"/>
    </font>
    <font>
      <sz val="10"/>
      <name val="Consolas"/>
      <family val="3"/>
    </font>
    <font>
      <sz val="8"/>
      <name val="Consolas"/>
      <family val="3"/>
    </font>
    <font>
      <sz val="9"/>
      <name val="Consolas"/>
      <family val="3"/>
    </font>
    <font>
      <sz val="11"/>
      <color theme="1"/>
      <name val="Consolas"/>
      <family val="2"/>
    </font>
    <font>
      <u/>
      <sz val="10"/>
      <color theme="10"/>
      <name val="Consolas"/>
      <family val="2"/>
    </font>
  </fonts>
  <fills count="4">
    <fill>
      <patternFill patternType="none"/>
    </fill>
    <fill>
      <patternFill patternType="gray125"/>
    </fill>
    <fill>
      <patternFill patternType="solid">
        <fgColor rgb="FFFFCC66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indexed="65"/>
      </left>
      <right/>
      <top style="thin">
        <color indexed="65"/>
      </top>
      <bottom/>
      <diagonal/>
    </border>
    <border>
      <left style="thin">
        <color indexed="65"/>
      </left>
      <right style="thin">
        <color rgb="FF999999"/>
      </right>
      <top style="thin">
        <color indexed="65"/>
      </top>
      <bottom/>
      <diagonal/>
    </border>
    <border>
      <left style="thin">
        <color rgb="FF999999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/>
      <top style="thin">
        <color indexed="65"/>
      </top>
      <bottom style="thin">
        <color rgb="FF999999"/>
      </bottom>
      <diagonal/>
    </border>
    <border>
      <left style="thin">
        <color indexed="65"/>
      </left>
      <right style="thin">
        <color rgb="FF999999"/>
      </right>
      <top style="thin">
        <color indexed="65"/>
      </top>
      <bottom style="thin">
        <color rgb="FF999999"/>
      </bottom>
      <diagonal/>
    </border>
  </borders>
  <cellStyleXfs count="6">
    <xf numFmtId="0" fontId="0" fillId="0" borderId="0"/>
    <xf numFmtId="0" fontId="1" fillId="0" borderId="0" applyNumberFormat="0" applyAlignment="0" applyProtection="0"/>
    <xf numFmtId="0" fontId="2" fillId="0" borderId="0" applyNumberFormat="0" applyFill="0" applyAlignment="0" applyProtection="0"/>
    <xf numFmtId="0" fontId="1" fillId="2" borderId="0" applyNumberFormat="0" applyAlignment="0" applyProtection="0"/>
    <xf numFmtId="0" fontId="6" fillId="3" borderId="0" applyNumberFormat="0" applyAlignment="0" applyProtection="0"/>
    <xf numFmtId="0" fontId="7" fillId="0" borderId="0" applyNumberFormat="0" applyFill="0" applyBorder="0" applyAlignment="0" applyProtection="0"/>
  </cellStyleXfs>
  <cellXfs count="58">
    <xf numFmtId="0" fontId="0" fillId="0" borderId="0" xfId="0"/>
    <xf numFmtId="0" fontId="1" fillId="0" borderId="0" xfId="1"/>
    <xf numFmtId="15" fontId="0" fillId="0" borderId="0" xfId="0" applyNumberFormat="1"/>
    <xf numFmtId="0" fontId="0" fillId="0" borderId="0" xfId="0" applyNumberFormat="1"/>
    <xf numFmtId="0" fontId="3" fillId="0" borderId="1" xfId="0" applyFont="1" applyBorder="1" applyAlignment="1">
      <alignment horizontal="left" vertical="top"/>
    </xf>
    <xf numFmtId="0" fontId="3" fillId="0" borderId="2" xfId="0" applyFont="1" applyBorder="1" applyAlignment="1">
      <alignment horizontal="left" vertical="top"/>
    </xf>
    <xf numFmtId="0" fontId="3" fillId="0" borderId="3" xfId="0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5" xfId="0" applyFont="1" applyBorder="1" applyAlignment="1">
      <alignment horizontal="left" vertical="top" indent="2"/>
    </xf>
    <xf numFmtId="0" fontId="3" fillId="0" borderId="1" xfId="0" applyFont="1" applyBorder="1" applyAlignment="1">
      <alignment horizontal="left" vertical="top" indent="2"/>
    </xf>
    <xf numFmtId="0" fontId="3" fillId="0" borderId="5" xfId="0" applyFont="1" applyBorder="1" applyAlignment="1">
      <alignment horizontal="left" vertical="top" indent="1"/>
    </xf>
    <xf numFmtId="0" fontId="3" fillId="0" borderId="2" xfId="0" applyFont="1" applyBorder="1" applyAlignment="1">
      <alignment horizontal="left" vertical="top" indent="1"/>
    </xf>
    <xf numFmtId="0" fontId="4" fillId="0" borderId="1" xfId="0" applyFont="1" applyBorder="1" applyAlignment="1">
      <alignment horizontal="left" vertical="top" indent="2"/>
    </xf>
    <xf numFmtId="0" fontId="3" fillId="0" borderId="0" xfId="0" applyFont="1"/>
    <xf numFmtId="0" fontId="3" fillId="0" borderId="0" xfId="0" applyFont="1" applyAlignment="1">
      <alignment horizontal="left"/>
    </xf>
    <xf numFmtId="0" fontId="3" fillId="0" borderId="6" xfId="0" applyFont="1" applyBorder="1" applyAlignment="1">
      <alignment horizontal="center" vertical="top"/>
    </xf>
    <xf numFmtId="0" fontId="3" fillId="0" borderId="7" xfId="0" applyFont="1" applyBorder="1" applyAlignment="1">
      <alignment horizontal="center" vertical="top"/>
    </xf>
    <xf numFmtId="0" fontId="4" fillId="0" borderId="2" xfId="0" applyFont="1" applyBorder="1" applyAlignment="1">
      <alignment horizontal="left" vertical="top" indent="1"/>
    </xf>
    <xf numFmtId="0" fontId="3" fillId="0" borderId="8" xfId="0" applyFont="1" applyBorder="1" applyAlignment="1">
      <alignment horizontal="center" vertical="top"/>
    </xf>
    <xf numFmtId="0" fontId="3" fillId="0" borderId="9" xfId="0" applyFont="1" applyBorder="1" applyAlignment="1">
      <alignment horizontal="left" vertical="top" indent="1"/>
    </xf>
    <xf numFmtId="0" fontId="3" fillId="0" borderId="7" xfId="0" applyFont="1" applyBorder="1" applyAlignment="1">
      <alignment horizontal="left" vertical="top" indent="1"/>
    </xf>
    <xf numFmtId="0" fontId="3" fillId="0" borderId="10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top" indent="2"/>
    </xf>
    <xf numFmtId="0" fontId="3" fillId="0" borderId="11" xfId="0" applyFont="1" applyBorder="1" applyAlignment="1">
      <alignment horizontal="left" vertical="top" indent="2"/>
    </xf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 indent="1"/>
    </xf>
    <xf numFmtId="0" fontId="4" fillId="0" borderId="12" xfId="0" applyFont="1" applyBorder="1" applyAlignment="1">
      <alignment horizontal="left" vertical="top" indent="1"/>
    </xf>
    <xf numFmtId="0" fontId="3" fillId="0" borderId="3" xfId="0" applyFont="1" applyBorder="1" applyAlignment="1">
      <alignment horizontal="left" vertical="top"/>
    </xf>
    <xf numFmtId="0" fontId="3" fillId="0" borderId="10" xfId="0" applyFont="1" applyBorder="1" applyAlignment="1">
      <alignment horizontal="left"/>
    </xf>
    <xf numFmtId="0" fontId="3" fillId="0" borderId="11" xfId="0" applyFont="1" applyBorder="1" applyAlignment="1">
      <alignment horizontal="left"/>
    </xf>
    <xf numFmtId="0" fontId="3" fillId="0" borderId="4" xfId="0" applyFont="1" applyBorder="1"/>
    <xf numFmtId="0" fontId="4" fillId="0" borderId="10" xfId="0" applyFont="1" applyBorder="1" applyAlignment="1">
      <alignment horizontal="left" vertical="top" indent="2"/>
    </xf>
    <xf numFmtId="0" fontId="3" fillId="0" borderId="1" xfId="0" applyFont="1" applyBorder="1" applyAlignment="1">
      <alignment horizontal="left" indent="2"/>
    </xf>
    <xf numFmtId="0" fontId="3" fillId="0" borderId="3" xfId="0" applyFont="1" applyBorder="1"/>
    <xf numFmtId="0" fontId="3" fillId="0" borderId="10" xfId="0" applyFont="1" applyBorder="1" applyAlignment="1">
      <alignment horizontal="left" vertical="top" indent="2"/>
    </xf>
    <xf numFmtId="0" fontId="3" fillId="0" borderId="1" xfId="0" applyFont="1" applyBorder="1" applyAlignment="1">
      <alignment horizontal="left" vertical="center" indent="2"/>
    </xf>
    <xf numFmtId="0" fontId="3" fillId="0" borderId="0" xfId="0" applyFont="1" applyAlignment="1">
      <alignment horizontal="left" vertical="center"/>
    </xf>
    <xf numFmtId="0" fontId="4" fillId="0" borderId="11" xfId="0" applyFont="1" applyBorder="1" applyAlignment="1">
      <alignment horizontal="left"/>
    </xf>
    <xf numFmtId="0" fontId="3" fillId="0" borderId="5" xfId="0" applyFont="1" applyBorder="1"/>
    <xf numFmtId="0" fontId="3" fillId="0" borderId="0" xfId="0" applyFont="1" applyAlignment="1">
      <alignment horizontal="left" vertical="center" indent="1"/>
    </xf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7" xfId="0" applyBorder="1"/>
    <xf numFmtId="0" fontId="0" fillId="0" borderId="18" xfId="0" applyBorder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0" xfId="0" pivotButton="1"/>
    <xf numFmtId="0" fontId="1" fillId="2" borderId="0" xfId="3"/>
    <xf numFmtId="0" fontId="6" fillId="3" borderId="0" xfId="4"/>
    <xf numFmtId="15" fontId="6" fillId="3" borderId="0" xfId="4" applyNumberFormat="1"/>
    <xf numFmtId="15" fontId="6" fillId="3" borderId="0" xfId="4" applyNumberFormat="1" applyAlignment="1">
      <alignment horizontal="left"/>
    </xf>
    <xf numFmtId="164" fontId="0" fillId="0" borderId="0" xfId="0" applyNumberFormat="1"/>
    <xf numFmtId="165" fontId="0" fillId="0" borderId="0" xfId="0" applyNumberFormat="1"/>
    <xf numFmtId="0" fontId="0" fillId="0" borderId="0" xfId="0" applyAlignment="1">
      <alignment horizontal="right"/>
    </xf>
    <xf numFmtId="0" fontId="7" fillId="0" borderId="0" xfId="5"/>
  </cellXfs>
  <cellStyles count="6">
    <cellStyle name="Heading 1" xfId="1" builtinId="16" customBuiltin="1"/>
    <cellStyle name="Heading 2" xfId="2" builtinId="17" customBuiltin="1"/>
    <cellStyle name="Hyperlink" xfId="5" builtinId="8"/>
    <cellStyle name="Intro_HD" xfId="3" xr:uid="{00BE3024-204F-4BF8-99F0-64C3CF3FCE34}"/>
    <cellStyle name="Intro_VAL" xfId="4" xr:uid="{E962F234-C261-4B9C-81AE-E297965AB122}"/>
    <cellStyle name="Normal" xfId="0" builtinId="0"/>
  </cellStyles>
  <dxfs count="2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Consolas"/>
        <family val="3"/>
        <scheme val="none"/>
      </font>
    </dxf>
    <dxf>
      <numFmt numFmtId="20" formatCode="dd/mmm/yy"/>
    </dxf>
    <dxf>
      <numFmt numFmtId="165" formatCode="0.0,&quot;k&quot;"/>
    </dxf>
    <dxf>
      <alignment horizontal="right"/>
    </dxf>
    <dxf>
      <alignment horizontal="right"/>
    </dxf>
    <dxf>
      <numFmt numFmtId="165" formatCode="0.0,&quot;k&quot;"/>
    </dxf>
    <dxf>
      <alignment horizontal="right"/>
    </dxf>
    <dxf>
      <numFmt numFmtId="0" formatCode="General"/>
    </dxf>
  </dxfs>
  <tableStyles count="0" defaultTableStyle="TableStyleMedium2" defaultPivotStyle="PivotStyleLight16"/>
  <colors>
    <mruColors>
      <color rgb="FFFFCC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openxmlformats.org/officeDocument/2006/relationships/pivotCacheDefinition" Target="pivotCache/pivotCacheDefinition5.xml"/><Relationship Id="rId12" Type="http://schemas.openxmlformats.org/officeDocument/2006/relationships/powerPivotData" Target="model/item.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4.xml"/><Relationship Id="rId11" Type="http://schemas.openxmlformats.org/officeDocument/2006/relationships/sharedStrings" Target="sharedStrings.xml"/><Relationship Id="rId5" Type="http://schemas.openxmlformats.org/officeDocument/2006/relationships/pivotCacheDefinition" Target="pivotCache/pivotCacheDefinition3.xml"/><Relationship Id="rId10" Type="http://schemas.openxmlformats.org/officeDocument/2006/relationships/styles" Target="styles.xml"/><Relationship Id="rId4" Type="http://schemas.openxmlformats.org/officeDocument/2006/relationships/pivotCacheDefinition" Target="pivotCache/pivotCacheDefinition2.xml"/><Relationship Id="rId9" Type="http://schemas.openxmlformats.org/officeDocument/2006/relationships/connections" Target="connections.xml"/><Relationship Id="rId14" Type="http://schemas.openxmlformats.org/officeDocument/2006/relationships/customXml" Target="../customXml/item1.xml"/></Relationships>
</file>

<file path=xl/pivotCache/_rels/pivotCacheDefinition5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Mark Biegert" refreshedDate="43857.621765046293" backgroundQuery="1" createdVersion="6" refreshedVersion="6" minRefreshableVersion="3" recordCount="0" supportSubquery="1" supportAdvancedDrill="1" xr:uid="{D1E00FA5-8251-4D47-B5DB-0691E11CB138}">
  <cacheSource type="external" connectionId="11"/>
  <cacheFields count="5">
    <cacheField name="[_RawData].[Common Name].[Common Name]" caption="Common Name" numFmtId="0" hierarchy="21" level="1">
      <sharedItems count="4">
        <s v="Buffalo"/>
        <s v="Corsair"/>
        <s v="Hellcat"/>
        <s v="Wildcat"/>
      </sharedItems>
    </cacheField>
    <cacheField name="[_RawData].[Parameter].[Parameter]" caption="Parameter" numFmtId="0" hierarchy="22" level="1">
      <sharedItems count="2">
        <s v="ENEMY AIRCRAFT DESTROYED IN COMBAT"/>
        <s v="Own Losses"/>
      </sharedItems>
    </cacheField>
    <cacheField name="[_RawData].[Type].[Type]" caption="Type" numFmtId="0" hierarchy="23" level="1">
      <sharedItems containsBlank="1" count="4">
        <m/>
        <s v="Bombers"/>
        <s v="Fighters"/>
        <s v="On Action Sorties"/>
      </sharedItems>
    </cacheField>
    <cacheField name="[Measures].[Sum of Value]" caption="Sum of Value" numFmtId="0" hierarchy="40" level="32767"/>
    <cacheField name="[_RawData].[Cause].[Cause]" caption="Cause" numFmtId="0" hierarchy="25" level="1">
      <sharedItems count="1">
        <s v="A/C"/>
      </sharedItems>
    </cacheField>
  </cacheFields>
  <cacheHierarchies count="41">
    <cacheHierarchy uniqueName="[_CommonName].[Designation]" caption="Designation" attribute="1" defaultMemberUniqueName="[_CommonName].[Designation].[All]" allUniqueName="[_CommonName].[Designation].[All]" dimensionUniqueName="[_CommonName]" displayFolder="" count="0" memberValueDatatype="130" unbalanced="0"/>
    <cacheHierarchy uniqueName="[_CommonName].[Common Name]" caption="Common Name" attribute="1" defaultMemberUniqueName="[_CommonName].[Common Name].[All]" allUniqueName="[_CommonName].[Common Name].[All]" dimensionUniqueName="[_CommonName]" displayFolder="" count="0" memberValueDatatype="130" unbalanced="0"/>
    <cacheHierarchy uniqueName="[_Ratio].[Baseing]" caption="Baseing" attribute="1" defaultMemberUniqueName="[_Ratio].[Baseing].[All]" allUniqueName="[_Ratio].[Baseing].[All]" dimensionUniqueName="[_Ratio]" displayFolder="" count="0" memberValueDatatype="130" unbalanced="0"/>
    <cacheHierarchy uniqueName="[_Ratio].[Service]" caption="Service" attribute="1" defaultMemberUniqueName="[_Ratio].[Service].[All]" allUniqueName="[_Ratio].[Service].[All]" dimensionUniqueName="[_Ratio]" displayFolder="" count="0" memberValueDatatype="130" unbalanced="0"/>
    <cacheHierarchy uniqueName="[_Ratio].[Designation]" caption="Designation" attribute="1" defaultMemberUniqueName="[_Ratio].[Designation].[All]" allUniqueName="[_Ratio].[Designation].[All]" dimensionUniqueName="[_Ratio]" displayFolder="" count="0" memberValueDatatype="130" unbalanced="0"/>
    <cacheHierarchy uniqueName="[_Ratio].[Parameter]" caption="Parameter" attribute="1" defaultMemberUniqueName="[_Ratio].[Parameter].[All]" allUniqueName="[_Ratio].[Parameter].[All]" dimensionUniqueName="[_Ratio]" displayFolder="" count="0" memberValueDatatype="130" unbalanced="0"/>
    <cacheHierarchy uniqueName="[_Ratio].[Type]" caption="Type" attribute="1" defaultMemberUniqueName="[_Ratio].[Type].[All]" allUniqueName="[_Ratio].[Type].[All]" dimensionUniqueName="[_Ratio]" displayFolder="" count="0" memberValueDatatype="130" unbalanced="0"/>
    <cacheHierarchy uniqueName="[_Ratio].[Mission]" caption="Mission" attribute="1" defaultMemberUniqueName="[_Ratio].[Mission].[All]" allUniqueName="[_Ratio].[Mission].[All]" dimensionUniqueName="[_Ratio]" displayFolder="" count="0" memberValueDatatype="130" unbalanced="0"/>
    <cacheHierarchy uniqueName="[_Ratio].[Cause]" caption="Cause" attribute="1" defaultMemberUniqueName="[_Ratio].[Cause].[All]" allUniqueName="[_Ratio].[Cause].[All]" dimensionUniqueName="[_Ratio]" displayFolder="" count="0" memberValueDatatype="130" unbalanced="0"/>
    <cacheHierarchy uniqueName="[_Ratio].[Value]" caption="Value" attribute="1" defaultMemberUniqueName="[_Ratio].[Value].[All]" allUniqueName="[_Ratio].[Value].[All]" dimensionUniqueName="[_Ratio]" displayFolder="" count="0" memberValueDatatype="20" unbalanced="0"/>
    <cacheHierarchy uniqueName="[_Ratio  2].[Baseing]" caption="Baseing" attribute="1" defaultMemberUniqueName="[_Ratio  2].[Baseing].[All]" allUniqueName="[_Ratio  2].[Baseing].[All]" dimensionUniqueName="[_Ratio  2]" displayFolder="" count="0" memberValueDatatype="130" unbalanced="0"/>
    <cacheHierarchy uniqueName="[_Ratio  2].[Service]" caption="Service" attribute="1" defaultMemberUniqueName="[_Ratio  2].[Service].[All]" allUniqueName="[_Ratio  2].[Service].[All]" dimensionUniqueName="[_Ratio  2]" displayFolder="" count="0" memberValueDatatype="130" unbalanced="0"/>
    <cacheHierarchy uniqueName="[_Ratio  2].[Designation]" caption="Designation" attribute="1" defaultMemberUniqueName="[_Ratio  2].[Designation].[All]" allUniqueName="[_Ratio  2].[Designation].[All]" dimensionUniqueName="[_Ratio  2]" displayFolder="" count="0" memberValueDatatype="130" unbalanced="0"/>
    <cacheHierarchy uniqueName="[_Ratio  2].[Parameter]" caption="Parameter" attribute="1" defaultMemberUniqueName="[_Ratio  2].[Parameter].[All]" allUniqueName="[_Ratio  2].[Parameter].[All]" dimensionUniqueName="[_Ratio  2]" displayFolder="" count="0" memberValueDatatype="130" unbalanced="0"/>
    <cacheHierarchy uniqueName="[_Ratio  2].[Type]" caption="Type" attribute="1" defaultMemberUniqueName="[_Ratio  2].[Type].[All]" allUniqueName="[_Ratio  2].[Type].[All]" dimensionUniqueName="[_Ratio  2]" displayFolder="" count="0" memberValueDatatype="130" unbalanced="0"/>
    <cacheHierarchy uniqueName="[_Ratio  2].[Mission]" caption="Mission" attribute="1" defaultMemberUniqueName="[_Ratio  2].[Mission].[All]" allUniqueName="[_Ratio  2].[Mission].[All]" dimensionUniqueName="[_Ratio  2]" displayFolder="" count="0" memberValueDatatype="130" unbalanced="0"/>
    <cacheHierarchy uniqueName="[_Ratio  2].[Cause]" caption="Cause" attribute="1" defaultMemberUniqueName="[_Ratio  2].[Cause].[All]" allUniqueName="[_Ratio  2].[Cause].[All]" dimensionUniqueName="[_Ratio  2]" displayFolder="" count="0" memberValueDatatype="130" unbalanced="0"/>
    <cacheHierarchy uniqueName="[_Ratio  2].[Value]" caption="Value" attribute="1" defaultMemberUniqueName="[_Ratio  2].[Value].[All]" allUniqueName="[_Ratio  2].[Value].[All]" dimensionUniqueName="[_Ratio  2]" displayFolder="" count="0" memberValueDatatype="20" unbalanced="0"/>
    <cacheHierarchy uniqueName="[_RawData].[Baseing]" caption="Baseing" attribute="1" defaultMemberUniqueName="[_RawData].[Baseing].[All]" allUniqueName="[_RawData].[Baseing].[All]" dimensionUniqueName="[_RawData]" displayFolder="" count="0" memberValueDatatype="130" unbalanced="0"/>
    <cacheHierarchy uniqueName="[_RawData].[Service]" caption="Service" attribute="1" defaultMemberUniqueName="[_RawData].[Service].[All]" allUniqueName="[_RawData].[Service].[All]" dimensionUniqueName="[_RawData]" displayFolder="" count="0" memberValueDatatype="130" unbalanced="0"/>
    <cacheHierarchy uniqueName="[_RawData].[Designation]" caption="Designation" attribute="1" defaultMemberUniqueName="[_RawData].[Designation].[All]" allUniqueName="[_RawData].[Designation].[All]" dimensionUniqueName="[_RawData]" displayFolder="" count="0" memberValueDatatype="130" unbalanced="0"/>
    <cacheHierarchy uniqueName="[_RawData].[Common Name]" caption="Common Name" attribute="1" defaultMemberUniqueName="[_RawData].[Common Name].[All]" allUniqueName="[_RawData].[Common Name].[All]" dimensionUniqueName="[_RawData]" displayFolder="" count="2" memberValueDatatype="130" unbalanced="0">
      <fieldsUsage count="2">
        <fieldUsage x="-1"/>
        <fieldUsage x="0"/>
      </fieldsUsage>
    </cacheHierarchy>
    <cacheHierarchy uniqueName="[_RawData].[Parameter]" caption="Parameter" attribute="1" defaultMemberUniqueName="[_RawData].[Parameter].[All]" allUniqueName="[_RawData].[Parameter].[All]" dimensionUniqueName="[_RawData]" displayFolder="" count="2" memberValueDatatype="130" unbalanced="0">
      <fieldsUsage count="2">
        <fieldUsage x="-1"/>
        <fieldUsage x="1"/>
      </fieldsUsage>
    </cacheHierarchy>
    <cacheHierarchy uniqueName="[_RawData].[Type]" caption="Type" attribute="1" defaultMemberUniqueName="[_RawData].[Type].[All]" allUniqueName="[_RawData].[Type].[All]" dimensionUniqueName="[_RawData]" displayFolder="" count="2" memberValueDatatype="130" unbalanced="0">
      <fieldsUsage count="2">
        <fieldUsage x="-1"/>
        <fieldUsage x="2"/>
      </fieldsUsage>
    </cacheHierarchy>
    <cacheHierarchy uniqueName="[_RawData].[Mission]" caption="Mission" attribute="1" defaultMemberUniqueName="[_RawData].[Mission].[All]" allUniqueName="[_RawData].[Mission].[All]" dimensionUniqueName="[_RawData]" displayFolder="" count="2" memberValueDatatype="130" unbalanced="0"/>
    <cacheHierarchy uniqueName="[_RawData].[Cause]" caption="Cause" attribute="1" defaultMemberUniqueName="[_RawData].[Cause].[All]" allUniqueName="[_RawData].[Cause].[All]" dimensionUniqueName="[_RawData]" displayFolder="" count="2" memberValueDatatype="130" unbalanced="0">
      <fieldsUsage count="2">
        <fieldUsage x="-1"/>
        <fieldUsage x="4"/>
      </fieldsUsage>
    </cacheHierarchy>
    <cacheHierarchy uniqueName="[_RawData].[Value]" caption="Value" attribute="1" defaultMemberUniqueName="[_RawData].[Value].[All]" allUniqueName="[_RawData].[Value].[All]" dimensionUniqueName="[_RawData]" displayFolder="" count="0" memberValueDatatype="20" unbalanced="0"/>
    <cacheHierarchy uniqueName="[_RawData  2].[Common Name]" caption="Common Name" attribute="1" defaultMemberUniqueName="[_RawData  2].[Common Name].[All]" allUniqueName="[_RawData  2].[Common Name].[All]" dimensionUniqueName="[_RawData  2]" displayFolder="" count="0" memberValueDatatype="130" unbalanced="0"/>
    <cacheHierarchy uniqueName="[_RawData  2].[Own Losses]" caption="Own Losses" attribute="1" defaultMemberUniqueName="[_RawData  2].[Own Losses].[All]" allUniqueName="[_RawData  2].[Own Losses].[All]" dimensionUniqueName="[_RawData  2]" displayFolder="" count="0" memberValueDatatype="5" unbalanced="0"/>
    <cacheHierarchy uniqueName="[_RawData  2].[Enemy Losses]" caption="Enemy Losses" attribute="1" defaultMemberUniqueName="[_RawData  2].[Enemy Losses].[All]" allUniqueName="[_RawData  2].[Enemy Losses].[All]" dimensionUniqueName="[_RawData  2]" displayFolder="" count="0" memberValueDatatype="5" unbalanced="0"/>
    <cacheHierarchy uniqueName="[_RawData  2].[Ratio]" caption="Ratio" attribute="1" defaultMemberUniqueName="[_RawData  2].[Ratio].[All]" allUniqueName="[_RawData  2].[Ratio].[All]" dimensionUniqueName="[_RawData  2]" displayFolder="" count="0" memberValueDatatype="5" unbalanced="0"/>
    <cacheHierarchy uniqueName="[Append1].[Parameter]" caption="Parameter" attribute="1" defaultMemberUniqueName="[Append1].[Parameter].[All]" allUniqueName="[Append1].[Parameter].[All]" dimensionUniqueName="[Append1]" displayFolder="" count="0" memberValueDatatype="130" unbalanced="0"/>
    <cacheHierarchy uniqueName="[Append1].[Count]" caption="Count" attribute="1" defaultMemberUniqueName="[Append1].[Count].[All]" allUniqueName="[Append1].[Count].[All]" dimensionUniqueName="[Append1]" displayFolder="" count="0" memberValueDatatype="5" unbalanced="0"/>
    <cacheHierarchy uniqueName="[Measures].[__XL_Count _CommonName]" caption="__XL_Count _CommonName" measure="1" displayFolder="" measureGroup="_CommonName" count="0" hidden="1"/>
    <cacheHierarchy uniqueName="[Measures].[__XL_Count _RawData]" caption="__XL_Count _RawData" measure="1" displayFolder="" measureGroup="_RawData" count="0" hidden="1"/>
    <cacheHierarchy uniqueName="[Measures].[__XL_Count _Ratio]" caption="__XL_Count _Ratio" measure="1" displayFolder="" measureGroup="_Ratio" count="0" hidden="1"/>
    <cacheHierarchy uniqueName="[Measures].[__XL_Count Append1]" caption="__XL_Count Append1" measure="1" displayFolder="" measureGroup="Append1" count="0" hidden="1"/>
    <cacheHierarchy uniqueName="[Measures].[__XL_Count _Ratio  2]" caption="__XL_Count _Ratio  2" measure="1" displayFolder="" measureGroup="_Ratio  2" count="0" hidden="1"/>
    <cacheHierarchy uniqueName="[Measures].[__XL_Count _RawData  2]" caption="__XL_Count _RawData  2" measure="1" displayFolder="" measureGroup="_RawData  2" count="0" hidden="1"/>
    <cacheHierarchy uniqueName="[Measures].[__No measures defined]" caption="__No measures defined" measure="1" displayFolder="" count="0" hidden="1"/>
    <cacheHierarchy uniqueName="[Measures].[Sum of Value]" caption="Sum of Value" measure="1" displayFolder="" measureGroup="_RawData" count="0" oneField="1" hidden="1">
      <fieldsUsage count="1">
        <fieldUsage x="3"/>
      </fieldsUsage>
    </cacheHierarchy>
  </cacheHierarchies>
  <kpis count="0"/>
  <dimensions count="7">
    <dimension name="_CommonName" uniqueName="[_CommonName]" caption="_CommonName"/>
    <dimension name="_Ratio" uniqueName="[_Ratio]" caption="_Ratio"/>
    <dimension name="_Ratio  2" uniqueName="[_Ratio  2]" caption="_Ratio  2"/>
    <dimension name="_RawData" uniqueName="[_RawData]" caption="_RawData"/>
    <dimension name="_RawData  2" uniqueName="[_RawData  2]" caption="_RawData  2"/>
    <dimension name="Append1" uniqueName="[Append1]" caption="Append1"/>
    <dimension measure="1" name="Measures" uniqueName="[Measures]" caption="Measures"/>
  </dimensions>
  <measureGroups count="6">
    <measureGroup name="_CommonName" caption="_CommonName"/>
    <measureGroup name="_Ratio" caption="_Ratio"/>
    <measureGroup name="_Ratio  2" caption="_Ratio  2"/>
    <measureGroup name="_RawData" caption="_RawData"/>
    <measureGroup name="_RawData  2" caption="_RawData  2"/>
    <measureGroup name="Append1" caption="Append1"/>
  </measureGroups>
  <maps count="6">
    <map measureGroup="0" dimension="0"/>
    <map measureGroup="1" dimension="1"/>
    <map measureGroup="2" dimension="2"/>
    <map measureGroup="3" dimension="3"/>
    <map measureGroup="4" dimension="4"/>
    <map measureGroup="5" dimension="5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Mark Biegert" refreshedDate="43857.551397453703" backgroundQuery="1" createdVersion="6" refreshedVersion="6" minRefreshableVersion="3" recordCount="0" supportSubquery="1" supportAdvancedDrill="1" xr:uid="{F7C7945F-0A7F-460E-9DFB-A5BBBD20C4A7}">
  <cacheSource type="external" connectionId="11"/>
  <cacheFields count="0"/>
  <cacheHierarchies count="21">
    <cacheHierarchy uniqueName="[_CommonName].[Designation]" caption="Designation" attribute="1" defaultMemberUniqueName="[_CommonName].[Designation].[All]" allUniqueName="[_CommonName].[Designation].[All]" dimensionUniqueName="[_CommonName]" displayFolder="" count="0" memberValueDatatype="130" unbalanced="0"/>
    <cacheHierarchy uniqueName="[_CommonName].[Common Name]" caption="Common Name" attribute="1" defaultMemberUniqueName="[_CommonName].[Common Name].[All]" allUniqueName="[_CommonName].[Common Name].[All]" dimensionUniqueName="[_CommonName]" displayFolder="" count="0" memberValueDatatype="130" unbalanced="0"/>
    <cacheHierarchy uniqueName="[_Ratio  2].[Baseing]" caption="Baseing" attribute="1" defaultMemberUniqueName="[_Ratio  2].[Baseing].[All]" allUniqueName="[_Ratio  2].[Baseing].[All]" dimensionUniqueName="[_Ratio  2]" displayFolder="" count="0" memberValueDatatype="130" unbalanced="0"/>
    <cacheHierarchy uniqueName="[_Ratio  2].[Service]" caption="Service" attribute="1" defaultMemberUniqueName="[_Ratio  2].[Service].[All]" allUniqueName="[_Ratio  2].[Service].[All]" dimensionUniqueName="[_Ratio  2]" displayFolder="" count="0" memberValueDatatype="130" unbalanced="0"/>
    <cacheHierarchy uniqueName="[_Ratio  2].[Designation]" caption="Designation" attribute="1" defaultMemberUniqueName="[_Ratio  2].[Designation].[All]" allUniqueName="[_Ratio  2].[Designation].[All]" dimensionUniqueName="[_Ratio  2]" displayFolder="" count="0" memberValueDatatype="130" unbalanced="0"/>
    <cacheHierarchy uniqueName="[_Ratio  2].[Parameter]" caption="Parameter" attribute="1" defaultMemberUniqueName="[_Ratio  2].[Parameter].[All]" allUniqueName="[_Ratio  2].[Parameter].[All]" dimensionUniqueName="[_Ratio  2]" displayFolder="" count="0" memberValueDatatype="130" unbalanced="0"/>
    <cacheHierarchy uniqueName="[_Ratio  2].[Type]" caption="Type" attribute="1" defaultMemberUniqueName="[_Ratio  2].[Type].[All]" allUniqueName="[_Ratio  2].[Type].[All]" dimensionUniqueName="[_Ratio  2]" displayFolder="" count="0" memberValueDatatype="130" unbalanced="0"/>
    <cacheHierarchy uniqueName="[_Ratio  2].[Mission]" caption="Mission" attribute="1" defaultMemberUniqueName="[_Ratio  2].[Mission].[All]" allUniqueName="[_Ratio  2].[Mission].[All]" dimensionUniqueName="[_Ratio  2]" displayFolder="" count="0" memberValueDatatype="130" unbalanced="0"/>
    <cacheHierarchy uniqueName="[_Ratio  2].[Cause]" caption="Cause" attribute="1" defaultMemberUniqueName="[_Ratio  2].[Cause].[All]" allUniqueName="[_Ratio  2].[Cause].[All]" dimensionUniqueName="[_Ratio  2]" displayFolder="" count="0" memberValueDatatype="130" unbalanced="0"/>
    <cacheHierarchy uniqueName="[_Ratio  2].[Value]" caption="Value" attribute="1" defaultMemberUniqueName="[_Ratio  2].[Value].[All]" allUniqueName="[_Ratio  2].[Value].[All]" dimensionUniqueName="[_Ratio  2]" displayFolder="" count="0" memberValueDatatype="20" unbalanced="0"/>
    <cacheHierarchy uniqueName="[_RawData  2].[Common Name]" caption="Common Name" attribute="1" defaultMemberUniqueName="[_RawData  2].[Common Name].[All]" allUniqueName="[_RawData  2].[Common Name].[All]" dimensionUniqueName="[_RawData  2]" displayFolder="" count="0" memberValueDatatype="130" unbalanced="0"/>
    <cacheHierarchy uniqueName="[_RawData  2].[Own Losses]" caption="Own Losses" attribute="1" defaultMemberUniqueName="[_RawData  2].[Own Losses].[All]" allUniqueName="[_RawData  2].[Own Losses].[All]" dimensionUniqueName="[_RawData  2]" displayFolder="" count="0" memberValueDatatype="5" unbalanced="0"/>
    <cacheHierarchy uniqueName="[_RawData  2].[Enemy Losses]" caption="Enemy Losses" attribute="1" defaultMemberUniqueName="[_RawData  2].[Enemy Losses].[All]" allUniqueName="[_RawData  2].[Enemy Losses].[All]" dimensionUniqueName="[_RawData  2]" displayFolder="" count="0" memberValueDatatype="5" unbalanced="0"/>
    <cacheHierarchy uniqueName="[_RawData  2].[Ratio]" caption="Ratio" attribute="1" defaultMemberUniqueName="[_RawData  2].[Ratio].[All]" allUniqueName="[_RawData  2].[Ratio].[All]" dimensionUniqueName="[_RawData  2]" displayFolder="" count="0" memberValueDatatype="5" unbalanced="0"/>
    <cacheHierarchy uniqueName="[Append1].[Parameter]" caption="Parameter" attribute="1" defaultMemberUniqueName="[Append1].[Parameter].[All]" allUniqueName="[Append1].[Parameter].[All]" dimensionUniqueName="[Append1]" displayFolder="" count="0" memberValueDatatype="130" unbalanced="0"/>
    <cacheHierarchy uniqueName="[Append1].[Count]" caption="Count" attribute="1" defaultMemberUniqueName="[Append1].[Count].[All]" allUniqueName="[Append1].[Count].[All]" dimensionUniqueName="[Append1]" displayFolder="" count="0" memberValueDatatype="5" unbalanced="0"/>
    <cacheHierarchy uniqueName="[Measures].[__XL_Count _CommonName]" caption="__XL_Count _CommonName" measure="1" displayFolder="" measureGroup="_CommonName" count="0" hidden="1"/>
    <cacheHierarchy uniqueName="[Measures].[__XL_Count Append1]" caption="__XL_Count Append1" measure="1" displayFolder="" measureGroup="Append1" count="0" hidden="1"/>
    <cacheHierarchy uniqueName="[Measures].[__XL_Count _Ratio  2]" caption="__XL_Count _Ratio  2" measure="1" displayFolder="" measureGroup="_Ratio  2" count="0" hidden="1"/>
    <cacheHierarchy uniqueName="[Measures].[__XL_Count _RawData  2]" caption="__XL_Count _RawData  2" measure="1" displayFolder="" measureGroup="_RawData  2" count="0" hidden="1"/>
    <cacheHierarchy uniqueName="[Measures].[__No measures defined]" caption="__No measures defined" measure="1" displayFolder="" count="0" hidden="1"/>
  </cacheHierarchies>
  <kpis count="0"/>
  <dimensions count="5">
    <dimension name="_CommonName" uniqueName="[_CommonName]" caption="_CommonName"/>
    <dimension name="_Ratio  2" uniqueName="[_Ratio  2]" caption="_Ratio  2"/>
    <dimension name="_RawData  2" uniqueName="[_RawData  2]" caption="_RawData  2"/>
    <dimension name="Append1" uniqueName="[Append1]" caption="Append1"/>
    <dimension measure="1" name="Measures" uniqueName="[Measures]" caption="Measures"/>
  </dimensions>
  <measureGroups count="4">
    <measureGroup name="_CommonName" caption="_CommonName"/>
    <measureGroup name="_Ratio  2" caption="_Ratio  2"/>
    <measureGroup name="_RawData  2" caption="_RawData  2"/>
    <measureGroup name="Append1" caption="Append1"/>
  </measureGroups>
  <maps count="4">
    <map measureGroup="0" dimension="0"/>
    <map measureGroup="1" dimension="1"/>
    <map measureGroup="2" dimension="2"/>
    <map measureGroup="3" dimension="3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Cache/pivotCacheDefinition3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Mark Biegert" refreshedDate="43863.820749999999" backgroundQuery="1" createdVersion="6" refreshedVersion="6" minRefreshableVersion="3" recordCount="0" supportSubquery="1" supportAdvancedDrill="1" xr:uid="{F3E3BF0D-E363-441D-AAEC-5B4705CF411A}">
  <cacheSource type="external" connectionId="11"/>
  <cacheFields count="4">
    <cacheField name="[Non-HierarchicalColumns].[Common Name].[Common Name]" caption="Common Name" numFmtId="0" hierarchy="7" level="1">
      <sharedItems count="15">
        <s v="Avenger"/>
        <s v="Buffalo"/>
        <s v="Catalina"/>
        <s v="Coronado"/>
        <s v="Corsair"/>
        <s v="Dauntless"/>
        <s v="Devastator"/>
        <s v="Hellcat"/>
        <s v="Helldiver"/>
        <s v="Mariner"/>
        <s v="Mitchell"/>
        <s v="Privateer"/>
        <s v="Unknown"/>
        <s v="Ventura"/>
        <s v="Wildcat"/>
      </sharedItems>
    </cacheField>
    <cacheField name="[Non-HierarchicalColumns].[Parameter].[Parameter]" caption="Parameter" numFmtId="0" hierarchy="9" level="1">
      <sharedItems count="1">
        <s v=" TOTAL ACTION SORTIES"/>
      </sharedItems>
    </cacheField>
    <cacheField name="[Measures].[Sum of Value]" caption="Sum of Value" numFmtId="0" hierarchy="14" level="32767"/>
    <cacheField name="[Non-HierarchicalColumns].[Category].[Category]" caption="Category" numFmtId="0" hierarchy="8" level="1">
      <sharedItems containsSemiMixedTypes="0" containsNonDate="0" containsString="0"/>
    </cacheField>
  </cacheFields>
  <cacheHierarchies count="15">
    <cacheHierarchy uniqueName="[HierarchicalColumns].[Common Name]" caption="Common Name" attribute="1" defaultMemberUniqueName="[HierarchicalColumns].[Common Name].[All]" allUniqueName="[HierarchicalColumns].[Common Name].[All]" dimensionUniqueName="[HierarchicalColumns]" displayFolder="" count="0" memberValueDatatype="130" unbalanced="0"/>
    <cacheHierarchy uniqueName="[HierarchicalColumns].[USN_Losses]" caption="USN_Losses" attribute="1" defaultMemberUniqueName="[HierarchicalColumns].[USN_Losses].[All]" allUniqueName="[HierarchicalColumns].[USN_Losses].[All]" dimensionUniqueName="[HierarchicalColumns]" displayFolder="" count="0" memberValueDatatype="5" unbalanced="0"/>
    <cacheHierarchy uniqueName="[HierarchicalColumns].[IJN_Losses]" caption="IJN_Losses" attribute="1" defaultMemberUniqueName="[HierarchicalColumns].[IJN_Losses].[All]" allUniqueName="[HierarchicalColumns].[IJN_Losses].[All]" dimensionUniqueName="[HierarchicalColumns]" displayFolder="" count="0" memberValueDatatype="5" unbalanced="0"/>
    <cacheHierarchy uniqueName="[HierarchicalColumns].[Ratio]" caption="Ratio" attribute="1" defaultMemberUniqueName="[HierarchicalColumns].[Ratio].[All]" allUniqueName="[HierarchicalColumns].[Ratio].[All]" dimensionUniqueName="[HierarchicalColumns]" displayFolder="" count="0" memberValueDatatype="5" unbalanced="0"/>
    <cacheHierarchy uniqueName="[Non-HierarchicalColumns].[Baseing]" caption="Baseing" attribute="1" defaultMemberUniqueName="[Non-HierarchicalColumns].[Baseing].[All]" allUniqueName="[Non-HierarchicalColumns].[Baseing].[All]" dimensionUniqueName="[Non-HierarchicalColumns]" displayFolder="" count="0" memberValueDatatype="130" unbalanced="0"/>
    <cacheHierarchy uniqueName="[Non-HierarchicalColumns].[Service]" caption="Service" attribute="1" defaultMemberUniqueName="[Non-HierarchicalColumns].[Service].[All]" allUniqueName="[Non-HierarchicalColumns].[Service].[All]" dimensionUniqueName="[Non-HierarchicalColumns]" displayFolder="" count="0" memberValueDatatype="130" unbalanced="0"/>
    <cacheHierarchy uniqueName="[Non-HierarchicalColumns].[Designation]" caption="Designation" attribute="1" defaultMemberUniqueName="[Non-HierarchicalColumns].[Designation].[All]" allUniqueName="[Non-HierarchicalColumns].[Designation].[All]" dimensionUniqueName="[Non-HierarchicalColumns]" displayFolder="" count="0" memberValueDatatype="130" unbalanced="0"/>
    <cacheHierarchy uniqueName="[Non-HierarchicalColumns].[Common Name]" caption="Common Name" attribute="1" defaultMemberUniqueName="[Non-HierarchicalColumns].[Common Name].[All]" allUniqueName="[Non-HierarchicalColumns].[Common Name].[All]" dimensionUniqueName="[Non-HierarchicalColumns]" displayFolder="" count="2" memberValueDatatype="130" unbalanced="0">
      <fieldsUsage count="2">
        <fieldUsage x="-1"/>
        <fieldUsage x="0"/>
      </fieldsUsage>
    </cacheHierarchy>
    <cacheHierarchy uniqueName="[Non-HierarchicalColumns].[Category]" caption="Category" attribute="1" defaultMemberUniqueName="[Non-HierarchicalColumns].[Category].[All]" allUniqueName="[Non-HierarchicalColumns].[Category].[All]" dimensionUniqueName="[Non-HierarchicalColumns]" displayFolder="" count="2" memberValueDatatype="130" unbalanced="0">
      <fieldsUsage count="2">
        <fieldUsage x="-1"/>
        <fieldUsage x="3"/>
      </fieldsUsage>
    </cacheHierarchy>
    <cacheHierarchy uniqueName="[Non-HierarchicalColumns].[Parameter]" caption="Parameter" attribute="1" defaultMemberUniqueName="[Non-HierarchicalColumns].[Parameter].[All]" allUniqueName="[Non-HierarchicalColumns].[Parameter].[All]" dimensionUniqueName="[Non-HierarchicalColumns]" displayFolder="" count="2" memberValueDatatype="130" unbalanced="0">
      <fieldsUsage count="2">
        <fieldUsage x="-1"/>
        <fieldUsage x="1"/>
      </fieldsUsage>
    </cacheHierarchy>
    <cacheHierarchy uniqueName="[Non-HierarchicalColumns].[Value]" caption="Value" attribute="1" defaultMemberUniqueName="[Non-HierarchicalColumns].[Value].[All]" allUniqueName="[Non-HierarchicalColumns].[Value].[All]" dimensionUniqueName="[Non-HierarchicalColumns]" displayFolder="" count="0" memberValueDatatype="20" unbalanced="0"/>
    <cacheHierarchy uniqueName="[Measures].[__XL_Count Non-HierarchicalColumns]" caption="__XL_Count Non-HierarchicalColumns" measure="1" displayFolder="" measureGroup="Non-HierarchicalColumns" count="0" hidden="1"/>
    <cacheHierarchy uniqueName="[Measures].[__XL_Count HierarchicalColumns]" caption="__XL_Count HierarchicalColumns" measure="1" displayFolder="" measureGroup="HierarchicalColumns" count="0" hidden="1"/>
    <cacheHierarchy uniqueName="[Measures].[__No measures defined]" caption="__No measures defined" measure="1" displayFolder="" count="0" hidden="1"/>
    <cacheHierarchy uniqueName="[Measures].[Sum of Value]" caption="Sum of Value" measure="1" displayFolder="" measureGroup="Non-HierarchicalColumns" count="0" oneField="1" hidden="1">
      <fieldsUsage count="1">
        <fieldUsage x="2"/>
      </fieldsUsage>
      <extLst>
        <ext xmlns:x15="http://schemas.microsoft.com/office/spreadsheetml/2010/11/main" uri="{B97F6D7D-B522-45F9-BDA1-12C45D357490}">
          <x15:cacheHierarchy aggregatedColumn="10"/>
        </ext>
      </extLst>
    </cacheHierarchy>
  </cacheHierarchies>
  <kpis count="0"/>
  <dimensions count="3">
    <dimension name="HierarchicalColumns" uniqueName="[HierarchicalColumns]" caption="HierarchicalColumns"/>
    <dimension measure="1" name="Measures" uniqueName="[Measures]" caption="Measures"/>
    <dimension name="Non-HierarchicalColumns" uniqueName="[Non-HierarchicalColumns]" caption="Non-HierarchicalColumns"/>
  </dimensions>
  <measureGroups count="2">
    <measureGroup name="HierarchicalColumns" caption="HierarchicalColumns"/>
    <measureGroup name="Non-HierarchicalColumns" caption="Non-HierarchicalColumns"/>
  </measureGroups>
  <maps count="2">
    <map measureGroup="0" dimension="0"/>
    <map measureGroup="1" dimension="2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Cache/pivotCacheDefinition4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saveData="0" refreshedBy="Mark Biegert" refreshedDate="43863.820750810184" backgroundQuery="1" createdVersion="6" refreshedVersion="6" minRefreshableVersion="3" recordCount="0" supportSubquery="1" supportAdvancedDrill="1" xr:uid="{84199355-E9E0-4A9B-9352-FA3EE5943764}">
  <cacheSource type="external" connectionId="11"/>
  <cacheFields count="3">
    <cacheField name="[Non-HierarchicalColumns].[Common Name].[Common Name]" caption="Common Name" numFmtId="0" hierarchy="7" level="1">
      <sharedItems count="15">
        <s v="Avenger"/>
        <s v="Buffalo"/>
        <s v="Catalina"/>
        <s v="Coronado"/>
        <s v="Corsair"/>
        <s v="Dauntless"/>
        <s v="Devastator"/>
        <s v="Hellcat"/>
        <s v="Helldiver"/>
        <s v="Mariner"/>
        <s v="Mitchell"/>
        <s v="Privateer"/>
        <s v="Unknown"/>
        <s v="Ventura"/>
        <s v="Wildcat"/>
      </sharedItems>
    </cacheField>
    <cacheField name="[Non-HierarchicalColumns].[Parameter].[Parameter]" caption="Parameter" numFmtId="0" hierarchy="9" level="1">
      <sharedItems count="1">
        <s v="TONS OF BOMBS ON TARGETS"/>
      </sharedItems>
    </cacheField>
    <cacheField name="[Measures].[Sum of Value]" caption="Sum of Value" numFmtId="0" hierarchy="14" level="32767"/>
  </cacheFields>
  <cacheHierarchies count="15">
    <cacheHierarchy uniqueName="[HierarchicalColumns].[Common Name]" caption="Common Name" attribute="1" defaultMemberUniqueName="[HierarchicalColumns].[Common Name].[All]" allUniqueName="[HierarchicalColumns].[Common Name].[All]" dimensionUniqueName="[HierarchicalColumns]" displayFolder="" count="0" memberValueDatatype="130" unbalanced="0"/>
    <cacheHierarchy uniqueName="[HierarchicalColumns].[USN_Losses]" caption="USN_Losses" attribute="1" defaultMemberUniqueName="[HierarchicalColumns].[USN_Losses].[All]" allUniqueName="[HierarchicalColumns].[USN_Losses].[All]" dimensionUniqueName="[HierarchicalColumns]" displayFolder="" count="0" memberValueDatatype="5" unbalanced="0"/>
    <cacheHierarchy uniqueName="[HierarchicalColumns].[IJN_Losses]" caption="IJN_Losses" attribute="1" defaultMemberUniqueName="[HierarchicalColumns].[IJN_Losses].[All]" allUniqueName="[HierarchicalColumns].[IJN_Losses].[All]" dimensionUniqueName="[HierarchicalColumns]" displayFolder="" count="0" memberValueDatatype="5" unbalanced="0"/>
    <cacheHierarchy uniqueName="[HierarchicalColumns].[Ratio]" caption="Ratio" attribute="1" defaultMemberUniqueName="[HierarchicalColumns].[Ratio].[All]" allUniqueName="[HierarchicalColumns].[Ratio].[All]" dimensionUniqueName="[HierarchicalColumns]" displayFolder="" count="0" memberValueDatatype="5" unbalanced="0"/>
    <cacheHierarchy uniqueName="[Non-HierarchicalColumns].[Baseing]" caption="Baseing" attribute="1" defaultMemberUniqueName="[Non-HierarchicalColumns].[Baseing].[All]" allUniqueName="[Non-HierarchicalColumns].[Baseing].[All]" dimensionUniqueName="[Non-HierarchicalColumns]" displayFolder="" count="0" memberValueDatatype="130" unbalanced="0"/>
    <cacheHierarchy uniqueName="[Non-HierarchicalColumns].[Service]" caption="Service" attribute="1" defaultMemberUniqueName="[Non-HierarchicalColumns].[Service].[All]" allUniqueName="[Non-HierarchicalColumns].[Service].[All]" dimensionUniqueName="[Non-HierarchicalColumns]" displayFolder="" count="0" memberValueDatatype="130" unbalanced="0"/>
    <cacheHierarchy uniqueName="[Non-HierarchicalColumns].[Designation]" caption="Designation" attribute="1" defaultMemberUniqueName="[Non-HierarchicalColumns].[Designation].[All]" allUniqueName="[Non-HierarchicalColumns].[Designation].[All]" dimensionUniqueName="[Non-HierarchicalColumns]" displayFolder="" count="0" memberValueDatatype="130" unbalanced="0"/>
    <cacheHierarchy uniqueName="[Non-HierarchicalColumns].[Common Name]" caption="Common Name" attribute="1" defaultMemberUniqueName="[Non-HierarchicalColumns].[Common Name].[All]" allUniqueName="[Non-HierarchicalColumns].[Common Name].[All]" dimensionUniqueName="[Non-HierarchicalColumns]" displayFolder="" count="2" memberValueDatatype="130" unbalanced="0">
      <fieldsUsage count="2">
        <fieldUsage x="-1"/>
        <fieldUsage x="0"/>
      </fieldsUsage>
    </cacheHierarchy>
    <cacheHierarchy uniqueName="[Non-HierarchicalColumns].[Category]" caption="Category" attribute="1" defaultMemberUniqueName="[Non-HierarchicalColumns].[Category].[All]" allUniqueName="[Non-HierarchicalColumns].[Category].[All]" dimensionUniqueName="[Non-HierarchicalColumns]" displayFolder="" count="0" memberValueDatatype="130" unbalanced="0"/>
    <cacheHierarchy uniqueName="[Non-HierarchicalColumns].[Parameter]" caption="Parameter" attribute="1" defaultMemberUniqueName="[Non-HierarchicalColumns].[Parameter].[All]" allUniqueName="[Non-HierarchicalColumns].[Parameter].[All]" dimensionUniqueName="[Non-HierarchicalColumns]" displayFolder="" count="2" memberValueDatatype="130" unbalanced="0">
      <fieldsUsage count="2">
        <fieldUsage x="-1"/>
        <fieldUsage x="1"/>
      </fieldsUsage>
    </cacheHierarchy>
    <cacheHierarchy uniqueName="[Non-HierarchicalColumns].[Value]" caption="Value" attribute="1" defaultMemberUniqueName="[Non-HierarchicalColumns].[Value].[All]" allUniqueName="[Non-HierarchicalColumns].[Value].[All]" dimensionUniqueName="[Non-HierarchicalColumns]" displayFolder="" count="0" memberValueDatatype="20" unbalanced="0"/>
    <cacheHierarchy uniqueName="[Measures].[__XL_Count Non-HierarchicalColumns]" caption="__XL_Count Non-HierarchicalColumns" measure="1" displayFolder="" measureGroup="Non-HierarchicalColumns" count="0" hidden="1"/>
    <cacheHierarchy uniqueName="[Measures].[__XL_Count HierarchicalColumns]" caption="__XL_Count HierarchicalColumns" measure="1" displayFolder="" measureGroup="HierarchicalColumns" count="0" hidden="1"/>
    <cacheHierarchy uniqueName="[Measures].[__No measures defined]" caption="__No measures defined" measure="1" displayFolder="" count="0" hidden="1"/>
    <cacheHierarchy uniqueName="[Measures].[Sum of Value]" caption="Sum of Value" measure="1" displayFolder="" measureGroup="Non-HierarchicalColumns" count="0" oneField="1" hidden="1">
      <fieldsUsage count="1">
        <fieldUsage x="2"/>
      </fieldsUsage>
      <extLst>
        <ext xmlns:x15="http://schemas.microsoft.com/office/spreadsheetml/2010/11/main" uri="{B97F6D7D-B522-45F9-BDA1-12C45D357490}">
          <x15:cacheHierarchy aggregatedColumn="10"/>
        </ext>
      </extLst>
    </cacheHierarchy>
  </cacheHierarchies>
  <kpis count="0"/>
  <dimensions count="3">
    <dimension name="HierarchicalColumns" uniqueName="[HierarchicalColumns]" caption="HierarchicalColumns"/>
    <dimension measure="1" name="Measures" uniqueName="[Measures]" caption="Measures"/>
    <dimension name="Non-HierarchicalColumns" uniqueName="[Non-HierarchicalColumns]" caption="Non-HierarchicalColumns"/>
  </dimensions>
  <measureGroups count="2">
    <measureGroup name="HierarchicalColumns" caption="HierarchicalColumns"/>
    <measureGroup name="Non-HierarchicalColumns" caption="Non-HierarchicalColumns"/>
  </measureGroups>
  <maps count="2">
    <map measureGroup="0" dimension="0"/>
    <map measureGroup="1" dimension="2"/>
  </maps>
  <extLst>
    <ext xmlns:x14="http://schemas.microsoft.com/office/spreadsheetml/2009/9/main" uri="{725AE2AE-9491-48be-B2B4-4EB974FC3084}">
      <x14:pivotCacheDefinition supportSubqueryNonVisual="1" supportSubqueryCalcMem="1" supportAddCalcMems="1"/>
    </ext>
  </extLst>
</pivotCacheDefinition>
</file>

<file path=xl/pivotCache/pivotCacheDefinition5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Mark Biegert" refreshedDate="43871.319394444443" backgroundQuery="1" createdVersion="6" refreshedVersion="6" minRefreshableVersion="3" recordCount="51" xr:uid="{83012763-CE02-4023-ABB0-570ECCA5039C}">
  <cacheSource type="external" connectionId="8"/>
  <cacheFields count="10">
    <cacheField name="Baseing" numFmtId="0">
      <sharedItems count="2">
        <s v="Carrier"/>
        <s v="Land"/>
      </sharedItems>
    </cacheField>
    <cacheField name="Service" numFmtId="0">
      <sharedItems count="3">
        <s v="Navy"/>
        <s v="Marine"/>
        <s v="Unknown"/>
      </sharedItems>
    </cacheField>
    <cacheField name="Designation" numFmtId="0">
      <sharedItems count="8">
        <s v="F6F"/>
        <s v="F4U, FG"/>
        <s v="FM"/>
        <s v="F4F"/>
        <s v="F2A"/>
        <s v="F4U"/>
        <s v="F4F, FM"/>
        <s v="VF, type unknown"/>
      </sharedItems>
    </cacheField>
    <cacheField name="Common Name" numFmtId="0">
      <sharedItems count="5">
        <s v="Hellcat"/>
        <s v="Corsair"/>
        <s v="Wildcat"/>
        <s v="Buffalo"/>
        <s v="Unknown"/>
      </sharedItems>
    </cacheField>
    <cacheField name="Category" numFmtId="0">
      <sharedItems count="1">
        <s v="Fighter"/>
      </sharedItems>
    </cacheField>
    <cacheField name="Parameter" numFmtId="0">
      <sharedItems count="3">
        <s v="Own Losses"/>
        <s v="ENEMY AIRCRAFT DESTROYED IN COMBAT"/>
        <s v="Ratio" f="1"/>
      </sharedItems>
    </cacheField>
    <cacheField name="Type" numFmtId="0">
      <sharedItems count="1">
        <s v="On Action Sorties"/>
      </sharedItems>
    </cacheField>
    <cacheField name="Loss_Situation" numFmtId="0">
      <sharedItems count="1">
        <s v="Combat"/>
      </sharedItems>
    </cacheField>
    <cacheField name="Cause" numFmtId="0">
      <sharedItems count="3">
        <s v="A/C"/>
        <s v="Bombers"/>
        <s v="Fighters"/>
      </sharedItems>
    </cacheField>
    <cacheField name="Value" numFmtId="0">
      <sharedItems containsSemiMixedTypes="0" containsString="0" containsNumber="1" containsInteger="1" minValue="0" maxValue="3568"/>
    </cacheField>
  </cacheFields>
  <calculatedItems count="1">
    <calculatedItem formula="Parameter['ENEMY AIRCRAFT DESTROYED IN COMBAT']/Parameter['Own Losses']">
      <pivotArea cacheIndex="1" outline="0" fieldPosition="0">
        <references count="1">
          <reference field="5" count="1">
            <x v="2"/>
          </reference>
        </references>
      </pivotArea>
    </calculatedItem>
  </calculatedItem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51">
  <r>
    <x v="0"/>
    <x v="0"/>
    <x v="0"/>
    <x v="0"/>
    <x v="0"/>
    <x v="0"/>
    <x v="0"/>
    <x v="0"/>
    <x v="0"/>
    <n v="245"/>
  </r>
  <r>
    <x v="0"/>
    <x v="0"/>
    <x v="1"/>
    <x v="1"/>
    <x v="0"/>
    <x v="0"/>
    <x v="0"/>
    <x v="0"/>
    <x v="0"/>
    <n v="18"/>
  </r>
  <r>
    <x v="0"/>
    <x v="0"/>
    <x v="2"/>
    <x v="2"/>
    <x v="0"/>
    <x v="0"/>
    <x v="0"/>
    <x v="0"/>
    <x v="0"/>
    <n v="13"/>
  </r>
  <r>
    <x v="0"/>
    <x v="0"/>
    <x v="3"/>
    <x v="2"/>
    <x v="0"/>
    <x v="0"/>
    <x v="0"/>
    <x v="0"/>
    <x v="0"/>
    <n v="47"/>
  </r>
  <r>
    <x v="0"/>
    <x v="1"/>
    <x v="1"/>
    <x v="1"/>
    <x v="0"/>
    <x v="0"/>
    <x v="0"/>
    <x v="0"/>
    <x v="0"/>
    <n v="16"/>
  </r>
  <r>
    <x v="0"/>
    <x v="1"/>
    <x v="0"/>
    <x v="0"/>
    <x v="0"/>
    <x v="0"/>
    <x v="0"/>
    <x v="0"/>
    <x v="0"/>
    <n v="0"/>
  </r>
  <r>
    <x v="0"/>
    <x v="1"/>
    <x v="3"/>
    <x v="2"/>
    <x v="0"/>
    <x v="0"/>
    <x v="0"/>
    <x v="0"/>
    <x v="0"/>
    <n v="0"/>
  </r>
  <r>
    <x v="1"/>
    <x v="1"/>
    <x v="1"/>
    <x v="1"/>
    <x v="0"/>
    <x v="0"/>
    <x v="0"/>
    <x v="0"/>
    <x v="0"/>
    <n v="141"/>
  </r>
  <r>
    <x v="1"/>
    <x v="1"/>
    <x v="0"/>
    <x v="0"/>
    <x v="0"/>
    <x v="0"/>
    <x v="0"/>
    <x v="0"/>
    <x v="0"/>
    <n v="2"/>
  </r>
  <r>
    <x v="1"/>
    <x v="1"/>
    <x v="3"/>
    <x v="2"/>
    <x v="0"/>
    <x v="0"/>
    <x v="0"/>
    <x v="0"/>
    <x v="0"/>
    <n v="75"/>
  </r>
  <r>
    <x v="1"/>
    <x v="1"/>
    <x v="4"/>
    <x v="3"/>
    <x v="0"/>
    <x v="0"/>
    <x v="0"/>
    <x v="0"/>
    <x v="0"/>
    <n v="14"/>
  </r>
  <r>
    <x v="1"/>
    <x v="0"/>
    <x v="0"/>
    <x v="0"/>
    <x v="0"/>
    <x v="0"/>
    <x v="0"/>
    <x v="0"/>
    <x v="0"/>
    <n v="23"/>
  </r>
  <r>
    <x v="1"/>
    <x v="0"/>
    <x v="5"/>
    <x v="1"/>
    <x v="0"/>
    <x v="0"/>
    <x v="0"/>
    <x v="0"/>
    <x v="0"/>
    <n v="14"/>
  </r>
  <r>
    <x v="1"/>
    <x v="0"/>
    <x v="6"/>
    <x v="2"/>
    <x v="0"/>
    <x v="0"/>
    <x v="0"/>
    <x v="0"/>
    <x v="0"/>
    <n v="56"/>
  </r>
  <r>
    <x v="1"/>
    <x v="2"/>
    <x v="5"/>
    <x v="1"/>
    <x v="0"/>
    <x v="0"/>
    <x v="0"/>
    <x v="0"/>
    <x v="0"/>
    <n v="0"/>
  </r>
  <r>
    <x v="1"/>
    <x v="2"/>
    <x v="0"/>
    <x v="0"/>
    <x v="0"/>
    <x v="0"/>
    <x v="0"/>
    <x v="0"/>
    <x v="0"/>
    <n v="0"/>
  </r>
  <r>
    <x v="1"/>
    <x v="2"/>
    <x v="7"/>
    <x v="4"/>
    <x v="0"/>
    <x v="0"/>
    <x v="0"/>
    <x v="0"/>
    <x v="0"/>
    <n v="0"/>
  </r>
  <r>
    <x v="0"/>
    <x v="0"/>
    <x v="0"/>
    <x v="0"/>
    <x v="0"/>
    <x v="1"/>
    <x v="0"/>
    <x v="0"/>
    <x v="1"/>
    <n v="1387"/>
  </r>
  <r>
    <x v="0"/>
    <x v="0"/>
    <x v="1"/>
    <x v="1"/>
    <x v="0"/>
    <x v="1"/>
    <x v="0"/>
    <x v="0"/>
    <x v="1"/>
    <n v="100"/>
  </r>
  <r>
    <x v="0"/>
    <x v="0"/>
    <x v="2"/>
    <x v="2"/>
    <x v="0"/>
    <x v="1"/>
    <x v="0"/>
    <x v="0"/>
    <x v="1"/>
    <n v="194"/>
  </r>
  <r>
    <x v="0"/>
    <x v="0"/>
    <x v="3"/>
    <x v="2"/>
    <x v="0"/>
    <x v="1"/>
    <x v="0"/>
    <x v="0"/>
    <x v="1"/>
    <n v="190"/>
  </r>
  <r>
    <x v="0"/>
    <x v="1"/>
    <x v="1"/>
    <x v="1"/>
    <x v="0"/>
    <x v="1"/>
    <x v="0"/>
    <x v="0"/>
    <x v="1"/>
    <n v="59"/>
  </r>
  <r>
    <x v="0"/>
    <x v="1"/>
    <x v="0"/>
    <x v="0"/>
    <x v="0"/>
    <x v="1"/>
    <x v="0"/>
    <x v="0"/>
    <x v="1"/>
    <n v="0"/>
  </r>
  <r>
    <x v="0"/>
    <x v="1"/>
    <x v="3"/>
    <x v="2"/>
    <x v="0"/>
    <x v="1"/>
    <x v="0"/>
    <x v="0"/>
    <x v="1"/>
    <n v="0"/>
  </r>
  <r>
    <x v="1"/>
    <x v="1"/>
    <x v="1"/>
    <x v="1"/>
    <x v="0"/>
    <x v="1"/>
    <x v="0"/>
    <x v="0"/>
    <x v="1"/>
    <n v="300"/>
  </r>
  <r>
    <x v="1"/>
    <x v="1"/>
    <x v="0"/>
    <x v="0"/>
    <x v="0"/>
    <x v="1"/>
    <x v="0"/>
    <x v="0"/>
    <x v="1"/>
    <n v="46"/>
  </r>
  <r>
    <x v="1"/>
    <x v="1"/>
    <x v="3"/>
    <x v="2"/>
    <x v="0"/>
    <x v="1"/>
    <x v="0"/>
    <x v="0"/>
    <x v="1"/>
    <n v="175"/>
  </r>
  <r>
    <x v="1"/>
    <x v="1"/>
    <x v="4"/>
    <x v="3"/>
    <x v="0"/>
    <x v="1"/>
    <x v="0"/>
    <x v="0"/>
    <x v="1"/>
    <n v="6"/>
  </r>
  <r>
    <x v="1"/>
    <x v="0"/>
    <x v="0"/>
    <x v="0"/>
    <x v="0"/>
    <x v="1"/>
    <x v="0"/>
    <x v="0"/>
    <x v="1"/>
    <n v="12"/>
  </r>
  <r>
    <x v="1"/>
    <x v="0"/>
    <x v="5"/>
    <x v="1"/>
    <x v="0"/>
    <x v="1"/>
    <x v="0"/>
    <x v="0"/>
    <x v="1"/>
    <n v="19"/>
  </r>
  <r>
    <x v="1"/>
    <x v="0"/>
    <x v="6"/>
    <x v="2"/>
    <x v="0"/>
    <x v="1"/>
    <x v="0"/>
    <x v="0"/>
    <x v="1"/>
    <n v="53"/>
  </r>
  <r>
    <x v="1"/>
    <x v="2"/>
    <x v="5"/>
    <x v="1"/>
    <x v="0"/>
    <x v="1"/>
    <x v="0"/>
    <x v="0"/>
    <x v="1"/>
    <n v="0"/>
  </r>
  <r>
    <x v="1"/>
    <x v="2"/>
    <x v="0"/>
    <x v="0"/>
    <x v="0"/>
    <x v="1"/>
    <x v="0"/>
    <x v="0"/>
    <x v="1"/>
    <n v="0"/>
  </r>
  <r>
    <x v="1"/>
    <x v="2"/>
    <x v="7"/>
    <x v="4"/>
    <x v="0"/>
    <x v="1"/>
    <x v="0"/>
    <x v="0"/>
    <x v="1"/>
    <n v="1"/>
  </r>
  <r>
    <x v="0"/>
    <x v="0"/>
    <x v="0"/>
    <x v="0"/>
    <x v="0"/>
    <x v="1"/>
    <x v="0"/>
    <x v="0"/>
    <x v="2"/>
    <n v="3568"/>
  </r>
  <r>
    <x v="0"/>
    <x v="0"/>
    <x v="1"/>
    <x v="1"/>
    <x v="0"/>
    <x v="1"/>
    <x v="0"/>
    <x v="0"/>
    <x v="2"/>
    <n v="260"/>
  </r>
  <r>
    <x v="0"/>
    <x v="0"/>
    <x v="2"/>
    <x v="2"/>
    <x v="0"/>
    <x v="1"/>
    <x v="0"/>
    <x v="0"/>
    <x v="2"/>
    <n v="228"/>
  </r>
  <r>
    <x v="0"/>
    <x v="0"/>
    <x v="3"/>
    <x v="2"/>
    <x v="0"/>
    <x v="1"/>
    <x v="0"/>
    <x v="0"/>
    <x v="2"/>
    <n v="112"/>
  </r>
  <r>
    <x v="0"/>
    <x v="1"/>
    <x v="1"/>
    <x v="1"/>
    <x v="0"/>
    <x v="1"/>
    <x v="0"/>
    <x v="0"/>
    <x v="2"/>
    <n v="159"/>
  </r>
  <r>
    <x v="0"/>
    <x v="1"/>
    <x v="0"/>
    <x v="0"/>
    <x v="0"/>
    <x v="1"/>
    <x v="0"/>
    <x v="0"/>
    <x v="2"/>
    <n v="0"/>
  </r>
  <r>
    <x v="0"/>
    <x v="1"/>
    <x v="3"/>
    <x v="2"/>
    <x v="0"/>
    <x v="1"/>
    <x v="0"/>
    <x v="0"/>
    <x v="2"/>
    <n v="0"/>
  </r>
  <r>
    <x v="1"/>
    <x v="1"/>
    <x v="1"/>
    <x v="1"/>
    <x v="0"/>
    <x v="1"/>
    <x v="0"/>
    <x v="0"/>
    <x v="2"/>
    <n v="1100"/>
  </r>
  <r>
    <x v="1"/>
    <x v="1"/>
    <x v="0"/>
    <x v="0"/>
    <x v="0"/>
    <x v="1"/>
    <x v="0"/>
    <x v="0"/>
    <x v="2"/>
    <n v="47"/>
  </r>
  <r>
    <x v="1"/>
    <x v="1"/>
    <x v="3"/>
    <x v="2"/>
    <x v="0"/>
    <x v="1"/>
    <x v="0"/>
    <x v="0"/>
    <x v="2"/>
    <n v="281"/>
  </r>
  <r>
    <x v="1"/>
    <x v="1"/>
    <x v="4"/>
    <x v="3"/>
    <x v="0"/>
    <x v="1"/>
    <x v="0"/>
    <x v="0"/>
    <x v="2"/>
    <n v="4"/>
  </r>
  <r>
    <x v="1"/>
    <x v="0"/>
    <x v="0"/>
    <x v="0"/>
    <x v="0"/>
    <x v="1"/>
    <x v="0"/>
    <x v="0"/>
    <x v="2"/>
    <n v="103"/>
  </r>
  <r>
    <x v="1"/>
    <x v="0"/>
    <x v="5"/>
    <x v="1"/>
    <x v="0"/>
    <x v="1"/>
    <x v="0"/>
    <x v="0"/>
    <x v="2"/>
    <n v="141"/>
  </r>
  <r>
    <x v="1"/>
    <x v="0"/>
    <x v="6"/>
    <x v="2"/>
    <x v="0"/>
    <x v="1"/>
    <x v="0"/>
    <x v="0"/>
    <x v="2"/>
    <n v="94"/>
  </r>
  <r>
    <x v="1"/>
    <x v="2"/>
    <x v="5"/>
    <x v="1"/>
    <x v="0"/>
    <x v="1"/>
    <x v="0"/>
    <x v="0"/>
    <x v="2"/>
    <n v="2"/>
  </r>
  <r>
    <x v="1"/>
    <x v="2"/>
    <x v="0"/>
    <x v="0"/>
    <x v="0"/>
    <x v="1"/>
    <x v="0"/>
    <x v="0"/>
    <x v="2"/>
    <n v="0"/>
  </r>
  <r>
    <x v="1"/>
    <x v="2"/>
    <x v="7"/>
    <x v="4"/>
    <x v="0"/>
    <x v="1"/>
    <x v="0"/>
    <x v="0"/>
    <x v="2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3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5.xml"/></Relationships>
</file>

<file path=xl/pivotTables/_rels/pivotTable5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4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D74A230-21A7-4996-B332-A55F8721A5AC}" name="PivotTable3" cacheId="1" applyNumberFormats="0" applyBorderFormats="0" applyFontFormats="0" applyPatternFormats="0" applyAlignmentFormats="0" applyWidthHeightFormats="1" dataCaption="Values" updatedVersion="6" minRefreshableVersion="3" useAutoFormatting="1" itemPrintTitles="1" createdVersion="6" indent="0" outline="1" outlineData="1" multipleFieldFilters="0">
  <location ref="A3:C20" firstHeaderRow="1" firstDataRow="1" firstDataCol="0"/>
  <pivotHierarchies count="21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</pivotHierarchie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 sourceDataName=" ">
        <x15:activeTabTopLevelEntity name="[_Ratio  2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1F25781-9349-4D06-BD12-46E72687C203}" name="PivotTable2" cacheId="2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6" indent="0" compact="0" compactData="0" multipleFieldFilters="0">
  <location ref="B14:C31" firstHeaderRow="1" firstDataRow="2" firstDataCol="1"/>
  <pivotFields count="4">
    <pivotField axis="axisRow" showDropDowns="0" compact="0" allDrilled="1" outline="0" showAll="0" sortType="descending" defaultSubtotal="0" defaultAttributeDrillState="1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</items>
      <autoSortScope>
        <pivotArea dataOnly="0" outline="0" fieldPosition="0">
          <references count="1">
            <reference field="4294967294" count="1" selected="0">
              <x v="0"/>
            </reference>
          </references>
        </pivotArea>
      </autoSortScope>
    </pivotField>
    <pivotField name=" " axis="axisCol" showDropDowns="0" compact="0" allDrilled="1" outline="0" showAll="0" dataSourceSort="1" defaultSubtotal="0" defaultAttributeDrillState="1">
      <items count="1">
        <item n="Sorties" s="1" x="0"/>
      </items>
    </pivotField>
    <pivotField dataField="1" compact="0" outline="0" showAll="0" defaultSubtotal="0"/>
    <pivotField compact="0" allDrilled="1" outline="0" showAll="0" dataSourceSort="1" defaultSubtotal="0" defaultAttributeDrillState="1"/>
  </pivotFields>
  <rowFields count="1">
    <field x="0"/>
  </rowFields>
  <rowItems count="16">
    <i>
      <x v="7"/>
    </i>
    <i>
      <x v="4"/>
    </i>
    <i>
      <x v="5"/>
    </i>
    <i>
      <x/>
    </i>
    <i>
      <x v="8"/>
    </i>
    <i>
      <x v="14"/>
    </i>
    <i>
      <x v="10"/>
    </i>
    <i>
      <x v="11"/>
    </i>
    <i>
      <x v="13"/>
    </i>
    <i>
      <x v="2"/>
    </i>
    <i>
      <x v="12"/>
    </i>
    <i>
      <x v="9"/>
    </i>
    <i>
      <x v="6"/>
    </i>
    <i>
      <x v="3"/>
    </i>
    <i>
      <x v="1"/>
    </i>
    <i t="grand">
      <x/>
    </i>
  </rowItems>
  <colFields count="1">
    <field x="1"/>
  </colFields>
  <colItems count="1">
    <i>
      <x/>
    </i>
  </colItems>
  <dataFields count="1">
    <dataField name="Action Sorties" fld="2" baseField="0" baseItem="0" numFmtId="165"/>
  </dataFields>
  <formats count="2">
    <format dxfId="21">
      <pivotArea dataOnly="0" labelOnly="1" outline="0" fieldPosition="0">
        <references count="1">
          <reference field="1" count="0"/>
        </references>
      </pivotArea>
    </format>
    <format dxfId="20">
      <pivotArea outline="0" collapsedLevelsAreSubtotals="1" fieldPosition="0"/>
    </format>
  </formats>
  <pivotHierarchies count="15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multipleItemSelectionAllowed="1" dragToData="1">
      <members count="1" level="1">
        <member name="[Non-HierarchicalColumns].[Category].&amp;[Fighter]"/>
      </members>
    </pivotHierarchy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Data="1" caption="Action Sorties"/>
  </pivotHierarchies>
  <pivotTableStyleInfo name="PivotStyleLight17" showRowHeaders="1" showColHeaders="1" showRowStripes="1" showColStripes="0" showLastColumn="1"/>
  <rowHierarchiesUsage count="1">
    <rowHierarchyUsage hierarchyUsage="7"/>
  </rowHierarchiesUsage>
  <colHierarchiesUsage count="1">
    <colHierarchyUsage hierarchyUsage="9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 sourceDataName="Query - Non-HierarchicalColumns">
        <x15:activeTabTopLevelEntity name="[Non-HierarchicalColumns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EC299346-2BB3-496A-A171-651E72357411}" name="PivotTable3" cacheId="0" applyNumberFormats="0" applyBorderFormats="0" applyFontFormats="0" applyPatternFormats="0" applyAlignmentFormats="0" applyWidthHeightFormats="1" dataCaption="Values" updatedVersion="6" minRefreshableVersion="3" useAutoFormatting="1" subtotalHiddenItems="1" colGrandTotals="0" itemPrintTitles="1" createdVersion="6" indent="0" compact="0" compactData="0" multipleFieldFilters="0">
  <location ref="F159:J165" firstHeaderRow="1" firstDataRow="2" firstDataCol="1"/>
  <pivotFields count="5">
    <pivotField axis="axisRow" compact="0" allDrilled="1" outline="0" showAll="0" dataSourceSort="1" defaultSubtotal="0" defaultAttributeDrillState="1">
      <items count="4">
        <item s="1" x="0"/>
        <item s="1" x="1"/>
        <item s="1" x="2"/>
        <item s="1" x="3"/>
      </items>
    </pivotField>
    <pivotField compact="0" allDrilled="1" outline="0" showAll="0" dataSourceSort="1" defaultSubtotal="0" defaultAttributeDrillState="1">
      <items count="2">
        <item s="1" x="0"/>
        <item s="1" x="1"/>
      </items>
    </pivotField>
    <pivotField axis="axisCol" compact="0" allDrilled="1" outline="0" showAll="0" dataSourceSort="1" defaultSubtotal="0" defaultAttributeDrillState="1">
      <items count="4">
        <item s="1" x="0"/>
        <item s="1" x="1"/>
        <item s="1" x="2"/>
        <item s="1" x="3"/>
      </items>
    </pivotField>
    <pivotField dataField="1" compact="0" outline="0" showAll="0" defaultSubtotal="0"/>
    <pivotField compact="0" allDrilled="1" outline="0" showAll="0" dataSourceSort="1" defaultSubtotal="0" defaultAttributeDrillState="1">
      <items count="1">
        <item s="1" x="0"/>
      </items>
    </pivotField>
  </pivotFields>
  <rowFields count="1">
    <field x="0"/>
  </rowFields>
  <rowItems count="5">
    <i>
      <x/>
    </i>
    <i>
      <x v="1"/>
    </i>
    <i>
      <x v="2"/>
    </i>
    <i>
      <x v="3"/>
    </i>
    <i t="grand">
      <x/>
    </i>
  </rowItems>
  <colFields count="1">
    <field x="2"/>
  </colFields>
  <colItems count="4">
    <i>
      <x/>
    </i>
    <i>
      <x v="1"/>
    </i>
    <i>
      <x v="2"/>
    </i>
    <i>
      <x v="3"/>
    </i>
  </colItems>
  <dataFields count="1">
    <dataField name="Sum of Value" fld="3" baseField="0" baseItem="0"/>
  </dataFields>
  <pivotHierarchies count="41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Data="1"/>
  </pivotHierarchies>
  <pivotTableStyleInfo name="PivotStyleLight16" showRowHeaders="1" showColHeaders="1" showRowStripes="0" showColStripes="0" showLastColumn="1"/>
  <rowHierarchiesUsage count="1">
    <rowHierarchyUsage hierarchyUsage="21"/>
  </rowHierarchiesUsage>
  <colHierarchiesUsage count="1">
    <colHierarchyUsage hierarchyUsage="23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 sourceDataName=" ">
        <x15:activeTabTopLevelEntity name="[_RawData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pivotTables/pivotTable4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61CAE87-6EC6-489C-B75F-CCD1E92BD0A2}" name="PivotTable6" cacheId="4" applyNumberFormats="0" applyBorderFormats="0" applyFontFormats="0" applyPatternFormats="0" applyAlignmentFormats="0" applyWidthHeightFormats="1" dataCaption="Values" updatedVersion="6" minRefreshableVersion="3" useAutoFormatting="1" rowGrandTotals="0" colGrandTotals="0" itemPrintTitles="1" createdVersion="6" indent="0" compact="0" compactData="0" multipleFieldFilters="0" fieldListSortAscending="1">
  <location ref="B36:E41" firstHeaderRow="1" firstDataRow="2" firstDataCol="1"/>
  <pivotFields count="10">
    <pivotField showDropDowns="0" compact="0" outline="0" showAll="0"/>
    <pivotField showDropDowns="0" compact="0" outline="0" showAll="0"/>
    <pivotField showDropDowns="0" compact="0" outline="0" showAll="0"/>
    <pivotField axis="axisRow" showDropDowns="0" compact="0" outline="0" showAll="0" sortType="descending">
      <items count="6">
        <item x="3"/>
        <item x="1"/>
        <item x="0"/>
        <item h="1" x="4"/>
        <item x="2"/>
        <item t="default"/>
      </items>
      <autoSortScope>
        <pivotArea dataOnly="0" outline="0" fieldPosition="0">
          <references count="2">
            <reference field="4294967294" count="1" selected="0">
              <x v="0"/>
            </reference>
            <reference field="5" count="1" selected="0">
              <x v="2"/>
            </reference>
          </references>
        </pivotArea>
      </autoSortScope>
    </pivotField>
    <pivotField showDropDowns="0" compact="0" outline="0" showAll="0"/>
    <pivotField name="   " axis="axisCol" showDropDowns="0" compact="0" outline="0" showAll="0">
      <items count="4">
        <item n="IJN Losses" x="1"/>
        <item n="USN Losses" x="0"/>
        <item f="1" x="2"/>
        <item t="default"/>
      </items>
    </pivotField>
    <pivotField showDropDowns="0" compact="0" outline="0" showAll="0"/>
    <pivotField showDropDowns="0" compact="0" outline="0" showAll="0"/>
    <pivotField showDropDowns="0" compact="0" outline="0" showAll="0"/>
    <pivotField dataField="1" showDropDowns="0" compact="0" outline="0" showAll="0"/>
  </pivotFields>
  <rowFields count="1">
    <field x="3"/>
  </rowFields>
  <rowItems count="4">
    <i>
      <x v="2"/>
    </i>
    <i>
      <x v="1"/>
    </i>
    <i>
      <x v="4"/>
    </i>
    <i>
      <x/>
    </i>
  </rowItems>
  <colFields count="1">
    <field x="5"/>
  </colFields>
  <colItems count="3">
    <i>
      <x/>
    </i>
    <i>
      <x v="1"/>
    </i>
    <i>
      <x v="2"/>
    </i>
  </colItems>
  <dataFields count="1">
    <dataField name="Kill Ratio" fld="9" baseField="0" baseItem="0" numFmtId="164"/>
  </dataFields>
  <formats count="1">
    <format dxfId="22">
      <pivotArea dataOnly="0" labelOnly="1" outline="0" fieldPosition="0">
        <references count="1">
          <reference field="5" count="0"/>
        </references>
      </pivotArea>
    </format>
  </formats>
  <pivotTableStyleInfo name="PivotStyleLight17" showRowHeaders="1" showColHeaders="1" showRowStripes="1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5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A1112CA5-EBBC-4BA1-9AD8-450F6759CC70}" name="PivotTable4" cacheId="3" applyNumberFormats="0" applyBorderFormats="0" applyFontFormats="0" applyPatternFormats="0" applyAlignmentFormats="0" applyWidthHeightFormats="1" dataCaption="Values" updatedVersion="6" minRefreshableVersion="3" useAutoFormatting="1" colGrandTotals="0" itemPrintTitles="1" createdVersion="6" indent="0" compact="0" compactData="0" multipleFieldFilters="0">
  <location ref="E14:F31" firstHeaderRow="1" firstDataRow="2" firstDataCol="1"/>
  <pivotFields count="3">
    <pivotField axis="axisRow" showDropDowns="0" compact="0" allDrilled="1" outline="0" subtotalTop="0" showAll="0" sortType="descending" defaultSubtotal="0" defaultAttributeDrillState="1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x="14"/>
      </items>
      <autoSortScope>
        <pivotArea dataOnly="0" outline="0" fieldPosition="0">
          <references count="2">
            <reference field="4294967294" count="1" selected="0">
              <x v="0"/>
            </reference>
            <reference field="1" count="1" selected="0">
              <x v="0"/>
            </reference>
          </references>
        </pivotArea>
      </autoSortScope>
    </pivotField>
    <pivotField name="  " axis="axisCol" showDropDowns="0" compact="0" allDrilled="1" outline="0" subtotalTop="0" showAll="0" dataSourceSort="1" defaultSubtotal="0" defaultAttributeDrillState="1">
      <items count="1">
        <item n="Bomb Tonnage" s="1" x="0"/>
      </items>
    </pivotField>
    <pivotField dataField="1" compact="0" outline="0" subtotalTop="0" showAll="0" defaultSubtotal="0"/>
  </pivotFields>
  <rowFields count="1">
    <field x="0"/>
  </rowFields>
  <rowItems count="16">
    <i>
      <x/>
    </i>
    <i>
      <x v="5"/>
    </i>
    <i>
      <x v="4"/>
    </i>
    <i>
      <x v="8"/>
    </i>
    <i>
      <x v="10"/>
    </i>
    <i>
      <x v="7"/>
    </i>
    <i>
      <x v="13"/>
    </i>
    <i>
      <x v="11"/>
    </i>
    <i>
      <x v="2"/>
    </i>
    <i>
      <x v="9"/>
    </i>
    <i>
      <x v="14"/>
    </i>
    <i>
      <x v="6"/>
    </i>
    <i>
      <x v="3"/>
    </i>
    <i>
      <x v="12"/>
    </i>
    <i>
      <x v="1"/>
    </i>
    <i t="grand">
      <x/>
    </i>
  </rowItems>
  <colFields count="1">
    <field x="1"/>
  </colFields>
  <colItems count="1">
    <i>
      <x/>
    </i>
  </colItems>
  <dataFields count="1">
    <dataField name="Bomb Tonnage" fld="2" baseField="0" baseItem="0" numFmtId="165"/>
  </dataFields>
  <formats count="2">
    <format dxfId="24">
      <pivotArea dataOnly="0" labelOnly="1" fieldPosition="0">
        <references count="1">
          <reference field="1" count="0"/>
        </references>
      </pivotArea>
    </format>
    <format dxfId="23">
      <pivotArea outline="0" collapsedLevelsAreSubtotals="1" fieldPosition="0"/>
    </format>
  </formats>
  <pivotHierarchies count="15"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Data="1"/>
    <pivotHierarchy dragToRow="0" dragToCol="0" dragToPage="0" dragToData="1"/>
    <pivotHierarchy dragToRow="0" dragToCol="0" dragToPage="0" dragToData="1"/>
    <pivotHierarchy dragToRow="0" dragToCol="0" dragToPage="0" dragToData="1"/>
    <pivotHierarchy dragToData="1" caption="Bomb Tonnage"/>
  </pivotHierarchies>
  <pivotTableStyleInfo name="PivotStyleLight17" showRowHeaders="1" showColHeaders="1" showRowStripes="1" showColStripes="0" showLastColumn="1"/>
  <rowHierarchiesUsage count="1">
    <rowHierarchyUsage hierarchyUsage="7"/>
  </rowHierarchiesUsage>
  <colHierarchiesUsage count="1">
    <colHierarchyUsage hierarchyUsage="9"/>
  </colHierarchiesUsage>
  <extLst>
    <ext xmlns:x14="http://schemas.microsoft.com/office/spreadsheetml/2009/9/main" uri="{962EF5D1-5CA2-4c93-8EF4-DBF5C05439D2}">
      <x14:pivotTableDefinition xmlns:xm="http://schemas.microsoft.com/office/excel/2006/main" calculatedMembersInFilters="1" hideValuesRow="1"/>
    </ext>
    <ext xmlns:x15="http://schemas.microsoft.com/office/spreadsheetml/2010/11/main" uri="{E67621CE-5B39-4880-91FE-76760E9C1902}">
      <x15:pivotTableUISettings sourceDataName="Query - Non-HierarchicalColumns">
        <x15:activeTabTopLevelEntity name="[Non-HierarchicalColumns]"/>
      </x15:pivotTableUISettings>
    </ext>
    <ext xmlns:xpdl="http://schemas.microsoft.com/office/spreadsheetml/2016/pivotdefaultlayout" uri="{747A6164-185A-40DC-8AA5-F01512510D54}">
      <xpdl:pivotTableDefinition16 EnabledSubtotalsDefault="0" SubtotalsOnTopDefault="0"/>
    </ext>
  </extLst>
</pivotTableDefinition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41235BC8-BD6E-47D1-93BD-C949C6D4C03A}" name="Append1" displayName="Append1" ref="E24:F26" totalsRowShown="0">
  <autoFilter ref="E24:F26" xr:uid="{4E130FF0-DB1E-4B31-A715-2797BC887478}"/>
  <tableColumns count="2">
    <tableColumn id="1" xr3:uid="{DE6F8330-AF4E-49C8-9344-FF51CB9B6623}" name="Parameter" dataDxfId="25"/>
    <tableColumn id="2" xr3:uid="{AA706E86-FA79-4F53-A07C-A5EE24BFF4A9}" name="Count"/>
  </tableColumns>
  <tableStyleInfo name="TableStyleMedium7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1ECBD1BA-841D-4105-BCEC-F30E82A37A59}" name="_CommonName" displayName="_CommonName" ref="B47:D70" totalsRowShown="0">
  <autoFilter ref="B47:D70" xr:uid="{7F63C59B-A870-4A9A-A1DE-C1042403180C}"/>
  <tableColumns count="3">
    <tableColumn id="1" xr3:uid="{C1E773AE-D9AF-4F43-812F-DFE80F421064}" name="Designation"/>
    <tableColumn id="2" xr3:uid="{A989DAFC-34F7-4C40-907A-4D112547A00F}" name="Common Name" dataDxfId="19"/>
    <tableColumn id="3" xr3:uid="{D6B6E48D-9569-4A21-BCAC-B07304B38D23}" name="Category"/>
  </tableColumns>
  <tableStyleInfo name="TableStyleLight17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8D48337F-74D3-4A6A-A0FF-A25CC18F55A9}" name="_RawData" displayName="_RawData" ref="F47:O108" totalsRowCount="1" dataDxfId="18">
  <autoFilter ref="F47:O107" xr:uid="{CC168536-D3DE-45D9-BD54-2E0992205176}"/>
  <tableColumns count="10">
    <tableColumn id="1" xr3:uid="{3711DB7B-D0A0-4B59-8429-DCD1C0ABC180}" name="Column1" totalsRowLabel="Total"/>
    <tableColumn id="2" xr3:uid="{3B4BB579-7734-44B8-9DEE-AB1A48E0863D}" name="Column2" dataDxfId="17" totalsRowDxfId="16"/>
    <tableColumn id="3" xr3:uid="{EF6EDDF9-8187-4A66-A380-D6B38A66D6E1}" name="Column3" dataDxfId="15" totalsRowDxfId="14"/>
    <tableColumn id="4" xr3:uid="{58EB1044-87A2-4CD4-90F8-1161AC73E50F}" name="Column4" dataDxfId="13" totalsRowDxfId="12"/>
    <tableColumn id="5" xr3:uid="{2D43F2D0-E746-4B89-82FE-2E84637B4255}" name="Column5" dataDxfId="11" totalsRowDxfId="10"/>
    <tableColumn id="6" xr3:uid="{128D7F27-EE82-4E97-BF35-3465EEF5ADC6}" name="Column6" dataDxfId="9" totalsRowDxfId="8"/>
    <tableColumn id="7" xr3:uid="{5D39C035-6B76-4A80-AA88-395B225D6ACE}" name="Column7" dataDxfId="7" totalsRowDxfId="6"/>
    <tableColumn id="8" xr3:uid="{895AB665-0BDF-4683-A769-99C4F8BA24C1}" name="Column8" dataDxfId="5" totalsRowDxfId="4"/>
    <tableColumn id="9" xr3:uid="{F806E03F-41A7-41AC-98D6-093721454467}" name="Column9" dataDxfId="3" totalsRowDxfId="2"/>
    <tableColumn id="10" xr3:uid="{987EE092-22B0-49FD-9EA9-B2E162FD89C1}" name="Column10" totalsRowFunction="count" dataDxfId="1" totalsRowDxfId="0"/>
  </tableColumns>
  <tableStyleInfo name="TableStyleLight1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4.xml"/><Relationship Id="rId7" Type="http://schemas.openxmlformats.org/officeDocument/2006/relationships/table" Target="../tables/table3.xml"/><Relationship Id="rId2" Type="http://schemas.openxmlformats.org/officeDocument/2006/relationships/pivotTable" Target="../pivotTables/pivotTable3.xml"/><Relationship Id="rId1" Type="http://schemas.openxmlformats.org/officeDocument/2006/relationships/pivotTable" Target="../pivotTables/pivotTable2.xml"/><Relationship Id="rId6" Type="http://schemas.openxmlformats.org/officeDocument/2006/relationships/table" Target="../tables/table2.xml"/><Relationship Id="rId5" Type="http://schemas.openxmlformats.org/officeDocument/2006/relationships/printerSettings" Target="../printerSettings/printerSettings1.bin"/><Relationship Id="rId4" Type="http://schemas.openxmlformats.org/officeDocument/2006/relationships/pivotTable" Target="../pivotTables/pivotTable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0F2F12-7DD4-4156-879F-808D6F73ACD5}">
  <sheetPr codeName="Sheet1"/>
  <dimension ref="A3:F28"/>
  <sheetViews>
    <sheetView workbookViewId="0">
      <selection activeCell="J22" sqref="J22"/>
    </sheetView>
  </sheetViews>
  <sheetFormatPr defaultRowHeight="13.2" x14ac:dyDescent="0.25"/>
  <cols>
    <col min="5" max="5" width="35.88671875" bestFit="1" customWidth="1"/>
    <col min="6" max="6" width="12" bestFit="1" customWidth="1"/>
  </cols>
  <sheetData>
    <row r="3" spans="1:3" x14ac:dyDescent="0.25">
      <c r="A3" s="40"/>
      <c r="B3" s="41"/>
      <c r="C3" s="42"/>
    </row>
    <row r="4" spans="1:3" x14ac:dyDescent="0.25">
      <c r="A4" s="43"/>
      <c r="B4" s="44"/>
      <c r="C4" s="45"/>
    </row>
    <row r="5" spans="1:3" x14ac:dyDescent="0.25">
      <c r="A5" s="43"/>
      <c r="B5" s="44"/>
      <c r="C5" s="45"/>
    </row>
    <row r="6" spans="1:3" x14ac:dyDescent="0.25">
      <c r="A6" s="43"/>
      <c r="B6" s="44"/>
      <c r="C6" s="45"/>
    </row>
    <row r="7" spans="1:3" x14ac:dyDescent="0.25">
      <c r="A7" s="43"/>
      <c r="B7" s="44"/>
      <c r="C7" s="45"/>
    </row>
    <row r="8" spans="1:3" x14ac:dyDescent="0.25">
      <c r="A8" s="43"/>
      <c r="B8" s="44"/>
      <c r="C8" s="45"/>
    </row>
    <row r="9" spans="1:3" x14ac:dyDescent="0.25">
      <c r="A9" s="43"/>
      <c r="B9" s="44"/>
      <c r="C9" s="45"/>
    </row>
    <row r="10" spans="1:3" x14ac:dyDescent="0.25">
      <c r="A10" s="43"/>
      <c r="B10" s="44"/>
      <c r="C10" s="45"/>
    </row>
    <row r="11" spans="1:3" x14ac:dyDescent="0.25">
      <c r="A11" s="43"/>
      <c r="B11" s="44"/>
      <c r="C11" s="45"/>
    </row>
    <row r="12" spans="1:3" x14ac:dyDescent="0.25">
      <c r="A12" s="43"/>
      <c r="B12" s="44"/>
      <c r="C12" s="45"/>
    </row>
    <row r="13" spans="1:3" x14ac:dyDescent="0.25">
      <c r="A13" s="43"/>
      <c r="B13" s="44"/>
      <c r="C13" s="45"/>
    </row>
    <row r="14" spans="1:3" x14ac:dyDescent="0.25">
      <c r="A14" s="43"/>
      <c r="B14" s="44"/>
      <c r="C14" s="45"/>
    </row>
    <row r="15" spans="1:3" x14ac:dyDescent="0.25">
      <c r="A15" s="43"/>
      <c r="B15" s="44"/>
      <c r="C15" s="45"/>
    </row>
    <row r="16" spans="1:3" x14ac:dyDescent="0.25">
      <c r="A16" s="43"/>
      <c r="B16" s="44"/>
      <c r="C16" s="45"/>
    </row>
    <row r="17" spans="1:6" x14ac:dyDescent="0.25">
      <c r="A17" s="43"/>
      <c r="B17" s="44"/>
      <c r="C17" s="45"/>
    </row>
    <row r="18" spans="1:6" x14ac:dyDescent="0.25">
      <c r="A18" s="43"/>
      <c r="B18" s="44"/>
      <c r="C18" s="45"/>
    </row>
    <row r="19" spans="1:6" x14ac:dyDescent="0.25">
      <c r="A19" s="43"/>
      <c r="B19" s="44"/>
      <c r="C19" s="45"/>
    </row>
    <row r="20" spans="1:6" x14ac:dyDescent="0.25">
      <c r="A20" s="46"/>
      <c r="B20" s="47"/>
      <c r="C20" s="48"/>
    </row>
    <row r="24" spans="1:6" x14ac:dyDescent="0.25">
      <c r="E24" t="s">
        <v>94</v>
      </c>
      <c r="F24" t="s">
        <v>96</v>
      </c>
    </row>
    <row r="25" spans="1:6" x14ac:dyDescent="0.25">
      <c r="E25" s="3" t="s">
        <v>50</v>
      </c>
      <c r="F25">
        <v>5163</v>
      </c>
    </row>
    <row r="26" spans="1:6" x14ac:dyDescent="0.25">
      <c r="E26" s="3" t="s">
        <v>49</v>
      </c>
      <c r="F26">
        <v>270</v>
      </c>
    </row>
    <row r="28" spans="1:6" x14ac:dyDescent="0.25">
      <c r="F28">
        <f>F25/F26</f>
        <v>19.122222222222224</v>
      </c>
    </row>
  </sheetData>
  <pageMargins left="0.7" right="0.7" top="0.75" bottom="0.75" header="0.3" footer="0.3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330594-7DEB-465C-B23B-ABB453F3C5EF}">
  <sheetPr codeName="Sheet2"/>
  <dimension ref="A1:O165"/>
  <sheetViews>
    <sheetView showGridLines="0" tabSelected="1" topLeftCell="A19" zoomScale="85" zoomScaleNormal="85" workbookViewId="0">
      <selection activeCell="J45" sqref="J45"/>
    </sheetView>
  </sheetViews>
  <sheetFormatPr defaultRowHeight="13.2" x14ac:dyDescent="0.25"/>
  <cols>
    <col min="2" max="2" width="15.88671875" bestFit="1" customWidth="1"/>
    <col min="3" max="3" width="12.109375" style="2" bestFit="1" customWidth="1"/>
    <col min="4" max="4" width="17.44140625" customWidth="1"/>
    <col min="5" max="5" width="14.5546875" style="54" customWidth="1"/>
    <col min="6" max="6" width="14.5546875" bestFit="1" customWidth="1"/>
    <col min="7" max="8" width="13.33203125" bestFit="1" customWidth="1"/>
    <col min="9" max="9" width="16.44140625" bestFit="1" customWidth="1"/>
    <col min="10" max="10" width="14.6640625" customWidth="1"/>
    <col min="11" max="11" width="12.33203125" bestFit="1" customWidth="1"/>
    <col min="12" max="12" width="6.6640625" bestFit="1" customWidth="1"/>
    <col min="13" max="13" width="12.33203125" bestFit="1" customWidth="1"/>
    <col min="14" max="14" width="28.33203125" bestFit="1" customWidth="1"/>
    <col min="15" max="15" width="13.33203125" bestFit="1" customWidth="1"/>
    <col min="16" max="16" width="28" bestFit="1" customWidth="1"/>
    <col min="17" max="17" width="13.33203125" bestFit="1" customWidth="1"/>
    <col min="18" max="20" width="10" bestFit="1" customWidth="1"/>
    <col min="21" max="21" width="14.6640625" bestFit="1" customWidth="1"/>
    <col min="22" max="23" width="10" bestFit="1" customWidth="1"/>
    <col min="24" max="24" width="14.6640625" bestFit="1" customWidth="1"/>
    <col min="25" max="25" width="12.44140625" bestFit="1" customWidth="1"/>
  </cols>
  <sheetData>
    <row r="1" spans="1:6" ht="14.4" x14ac:dyDescent="0.3">
      <c r="A1" s="50" t="s">
        <v>98</v>
      </c>
      <c r="B1" s="51" t="s">
        <v>99</v>
      </c>
      <c r="C1" s="52"/>
      <c r="D1" s="52"/>
    </row>
    <row r="2" spans="1:6" ht="14.4" x14ac:dyDescent="0.3">
      <c r="A2" s="50" t="s">
        <v>100</v>
      </c>
      <c r="B2" s="51" t="s">
        <v>101</v>
      </c>
      <c r="C2" s="52"/>
      <c r="D2" s="52"/>
    </row>
    <row r="3" spans="1:6" ht="14.4" x14ac:dyDescent="0.3">
      <c r="A3" s="50" t="s">
        <v>102</v>
      </c>
      <c r="B3" s="53">
        <v>43858</v>
      </c>
      <c r="C3" s="52"/>
      <c r="D3" s="52"/>
      <c r="F3" s="57"/>
    </row>
    <row r="5" spans="1:6" ht="14.4" x14ac:dyDescent="0.3">
      <c r="A5" s="1" t="s">
        <v>106</v>
      </c>
    </row>
    <row r="6" spans="1:6" x14ac:dyDescent="0.25">
      <c r="B6" t="s">
        <v>107</v>
      </c>
    </row>
    <row r="10" spans="1:6" ht="14.4" x14ac:dyDescent="0.3">
      <c r="A10" s="1" t="s">
        <v>124</v>
      </c>
    </row>
    <row r="11" spans="1:6" ht="14.4" x14ac:dyDescent="0.3">
      <c r="A11" s="1"/>
    </row>
    <row r="12" spans="1:6" x14ac:dyDescent="0.25">
      <c r="C12"/>
    </row>
    <row r="14" spans="1:6" x14ac:dyDescent="0.25">
      <c r="B14" s="49" t="s">
        <v>123</v>
      </c>
      <c r="C14" s="49" t="s">
        <v>118</v>
      </c>
      <c r="E14" s="49" t="s">
        <v>119</v>
      </c>
      <c r="F14" s="49" t="s">
        <v>120</v>
      </c>
    </row>
    <row r="15" spans="1:6" x14ac:dyDescent="0.25">
      <c r="B15" s="49" t="s">
        <v>1</v>
      </c>
      <c r="C15" s="56" t="s">
        <v>105</v>
      </c>
      <c r="E15" s="49" t="s">
        <v>1</v>
      </c>
      <c r="F15" s="56" t="s">
        <v>119</v>
      </c>
    </row>
    <row r="16" spans="1:6" x14ac:dyDescent="0.25">
      <c r="B16" t="s">
        <v>11</v>
      </c>
      <c r="C16" s="55">
        <v>66530</v>
      </c>
      <c r="E16" t="s">
        <v>33</v>
      </c>
      <c r="F16" s="55">
        <v>32737</v>
      </c>
    </row>
    <row r="17" spans="2:6" x14ac:dyDescent="0.25">
      <c r="B17" t="s">
        <v>8</v>
      </c>
      <c r="C17" s="55">
        <v>64051</v>
      </c>
      <c r="E17" t="s">
        <v>29</v>
      </c>
      <c r="F17" s="55">
        <v>22942</v>
      </c>
    </row>
    <row r="18" spans="2:6" x14ac:dyDescent="0.25">
      <c r="B18" t="s">
        <v>29</v>
      </c>
      <c r="C18" s="55">
        <v>52687</v>
      </c>
      <c r="E18" t="s">
        <v>8</v>
      </c>
      <c r="F18" s="55">
        <v>15621</v>
      </c>
    </row>
    <row r="19" spans="2:6" x14ac:dyDescent="0.25">
      <c r="B19" t="s">
        <v>33</v>
      </c>
      <c r="C19" s="55">
        <v>46638</v>
      </c>
      <c r="E19" t="s">
        <v>25</v>
      </c>
      <c r="F19" s="55">
        <v>12189</v>
      </c>
    </row>
    <row r="20" spans="2:6" x14ac:dyDescent="0.25">
      <c r="B20" t="s">
        <v>25</v>
      </c>
      <c r="C20" s="55">
        <v>21180</v>
      </c>
      <c r="E20" t="s">
        <v>108</v>
      </c>
      <c r="F20" s="55">
        <v>8002</v>
      </c>
    </row>
    <row r="21" spans="2:6" x14ac:dyDescent="0.25">
      <c r="B21" t="s">
        <v>5</v>
      </c>
      <c r="C21" s="55">
        <v>15553</v>
      </c>
      <c r="E21" t="s">
        <v>11</v>
      </c>
      <c r="F21" s="55">
        <v>6503</v>
      </c>
    </row>
    <row r="22" spans="2:6" x14ac:dyDescent="0.25">
      <c r="B22" t="s">
        <v>108</v>
      </c>
      <c r="C22" s="55">
        <v>8390</v>
      </c>
      <c r="E22" t="s">
        <v>23</v>
      </c>
      <c r="F22" s="55">
        <v>1912</v>
      </c>
    </row>
    <row r="23" spans="2:6" x14ac:dyDescent="0.25">
      <c r="B23" t="s">
        <v>17</v>
      </c>
      <c r="C23" s="55">
        <v>3640</v>
      </c>
      <c r="E23" t="s">
        <v>17</v>
      </c>
      <c r="F23" s="55">
        <v>1413</v>
      </c>
    </row>
    <row r="24" spans="2:6" x14ac:dyDescent="0.25">
      <c r="B24" t="s">
        <v>23</v>
      </c>
      <c r="C24" s="55">
        <v>2636</v>
      </c>
      <c r="E24" t="s">
        <v>21</v>
      </c>
      <c r="F24" s="55">
        <v>950</v>
      </c>
    </row>
    <row r="25" spans="2:6" x14ac:dyDescent="0.25">
      <c r="B25" t="s">
        <v>21</v>
      </c>
      <c r="C25" s="55">
        <v>1380</v>
      </c>
      <c r="E25" t="s">
        <v>109</v>
      </c>
      <c r="F25" s="55">
        <v>204</v>
      </c>
    </row>
    <row r="26" spans="2:6" x14ac:dyDescent="0.25">
      <c r="B26" t="s">
        <v>13</v>
      </c>
      <c r="C26" s="55">
        <v>533</v>
      </c>
      <c r="E26" t="s">
        <v>5</v>
      </c>
      <c r="F26" s="55">
        <v>154</v>
      </c>
    </row>
    <row r="27" spans="2:6" x14ac:dyDescent="0.25">
      <c r="B27" t="s">
        <v>109</v>
      </c>
      <c r="C27" s="55">
        <v>506</v>
      </c>
      <c r="E27" t="s">
        <v>31</v>
      </c>
      <c r="F27" s="55">
        <v>134</v>
      </c>
    </row>
    <row r="28" spans="2:6" x14ac:dyDescent="0.25">
      <c r="B28" t="s">
        <v>31</v>
      </c>
      <c r="C28" s="55">
        <v>182</v>
      </c>
      <c r="E28" t="s">
        <v>15</v>
      </c>
      <c r="F28" s="55">
        <v>97</v>
      </c>
    </row>
    <row r="29" spans="2:6" x14ac:dyDescent="0.25">
      <c r="B29" t="s">
        <v>15</v>
      </c>
      <c r="C29" s="55">
        <v>142</v>
      </c>
      <c r="E29" t="s">
        <v>13</v>
      </c>
      <c r="F29" s="55">
        <v>59</v>
      </c>
    </row>
    <row r="30" spans="2:6" x14ac:dyDescent="0.25">
      <c r="B30" t="s">
        <v>3</v>
      </c>
      <c r="C30" s="55">
        <v>25</v>
      </c>
      <c r="E30" t="s">
        <v>3</v>
      </c>
      <c r="F30" s="55">
        <v>0</v>
      </c>
    </row>
    <row r="31" spans="2:6" x14ac:dyDescent="0.25">
      <c r="B31" t="s">
        <v>92</v>
      </c>
      <c r="C31" s="55">
        <v>284073</v>
      </c>
      <c r="E31" t="s">
        <v>92</v>
      </c>
      <c r="F31" s="55">
        <v>102917</v>
      </c>
    </row>
    <row r="33" spans="1:15" x14ac:dyDescent="0.25">
      <c r="C33"/>
      <c r="E33"/>
    </row>
    <row r="34" spans="1:15" ht="14.4" x14ac:dyDescent="0.3">
      <c r="A34" s="1" t="s">
        <v>125</v>
      </c>
      <c r="C34"/>
      <c r="E34"/>
    </row>
    <row r="35" spans="1:15" x14ac:dyDescent="0.25">
      <c r="C35"/>
      <c r="E35"/>
    </row>
    <row r="36" spans="1:15" x14ac:dyDescent="0.25">
      <c r="B36" s="49" t="s">
        <v>121</v>
      </c>
      <c r="C36" s="49" t="s">
        <v>122</v>
      </c>
      <c r="E36"/>
    </row>
    <row r="37" spans="1:15" x14ac:dyDescent="0.25">
      <c r="B37" s="49" t="s">
        <v>1</v>
      </c>
      <c r="C37" s="56" t="s">
        <v>126</v>
      </c>
      <c r="D37" s="56" t="s">
        <v>127</v>
      </c>
      <c r="E37" s="56" t="s">
        <v>117</v>
      </c>
    </row>
    <row r="38" spans="1:15" x14ac:dyDescent="0.25">
      <c r="B38" t="s">
        <v>11</v>
      </c>
      <c r="C38" s="54">
        <v>5163</v>
      </c>
      <c r="D38" s="54">
        <v>270</v>
      </c>
      <c r="E38" s="54">
        <v>19.122222222222224</v>
      </c>
    </row>
    <row r="39" spans="1:15" x14ac:dyDescent="0.25">
      <c r="B39" t="s">
        <v>8</v>
      </c>
      <c r="C39" s="54">
        <v>2140</v>
      </c>
      <c r="D39" s="54">
        <v>189</v>
      </c>
      <c r="E39" s="54">
        <v>11.322751322751323</v>
      </c>
    </row>
    <row r="40" spans="1:15" x14ac:dyDescent="0.25">
      <c r="B40" t="s">
        <v>5</v>
      </c>
      <c r="C40" s="54">
        <v>1327</v>
      </c>
      <c r="D40" s="54">
        <v>191</v>
      </c>
      <c r="E40" s="54">
        <v>6.9476439790575917</v>
      </c>
    </row>
    <row r="41" spans="1:15" x14ac:dyDescent="0.25">
      <c r="B41" t="s">
        <v>3</v>
      </c>
      <c r="C41" s="54">
        <v>10</v>
      </c>
      <c r="D41" s="54">
        <v>14</v>
      </c>
      <c r="E41" s="54">
        <v>0.7142857142857143</v>
      </c>
    </row>
    <row r="42" spans="1:15" x14ac:dyDescent="0.25">
      <c r="C42"/>
    </row>
    <row r="43" spans="1:15" x14ac:dyDescent="0.25">
      <c r="J43" s="3"/>
      <c r="K43" s="55"/>
    </row>
    <row r="45" spans="1:15" ht="14.4" x14ac:dyDescent="0.3">
      <c r="A45" s="1" t="s">
        <v>103</v>
      </c>
      <c r="F45" s="1" t="s">
        <v>104</v>
      </c>
    </row>
    <row r="47" spans="1:15" ht="13.8" thickBot="1" x14ac:dyDescent="0.3">
      <c r="B47" t="s">
        <v>0</v>
      </c>
      <c r="C47" s="2" t="s">
        <v>1</v>
      </c>
      <c r="D47" t="s">
        <v>116</v>
      </c>
      <c r="F47" s="4" t="s">
        <v>38</v>
      </c>
      <c r="G47" s="5" t="s">
        <v>39</v>
      </c>
      <c r="H47" s="6" t="s">
        <v>40</v>
      </c>
      <c r="I47" s="7" t="s">
        <v>41</v>
      </c>
      <c r="J47" s="7" t="s">
        <v>42</v>
      </c>
      <c r="K47" s="7" t="s">
        <v>43</v>
      </c>
      <c r="L47" s="4" t="s">
        <v>44</v>
      </c>
      <c r="M47" s="8" t="s">
        <v>45</v>
      </c>
      <c r="N47" s="9" t="s">
        <v>46</v>
      </c>
      <c r="O47" s="10" t="s">
        <v>47</v>
      </c>
    </row>
    <row r="48" spans="1:15" ht="13.8" thickBot="1" x14ac:dyDescent="0.3">
      <c r="B48" t="s">
        <v>2</v>
      </c>
      <c r="C48" s="2" t="s">
        <v>3</v>
      </c>
      <c r="D48" t="s">
        <v>110</v>
      </c>
      <c r="F48" s="4"/>
      <c r="G48" s="11" t="s">
        <v>48</v>
      </c>
      <c r="H48" s="6" t="s">
        <v>49</v>
      </c>
      <c r="I48" s="7"/>
      <c r="J48" s="7"/>
      <c r="K48" s="7"/>
      <c r="L48" s="4"/>
      <c r="M48" s="8" t="s">
        <v>50</v>
      </c>
      <c r="N48" s="9"/>
      <c r="O48" s="10" t="s">
        <v>51</v>
      </c>
    </row>
    <row r="49" spans="2:15" ht="13.8" thickBot="1" x14ac:dyDescent="0.3">
      <c r="B49" t="s">
        <v>4</v>
      </c>
      <c r="C49" s="2" t="s">
        <v>5</v>
      </c>
      <c r="D49" t="s">
        <v>110</v>
      </c>
      <c r="F49" s="12" t="s">
        <v>52</v>
      </c>
      <c r="G49" s="13" t="s">
        <v>53</v>
      </c>
      <c r="H49" s="14" t="s">
        <v>54</v>
      </c>
      <c r="I49" s="15"/>
      <c r="J49" s="16"/>
      <c r="K49" s="17" t="s">
        <v>55</v>
      </c>
      <c r="L49" s="17" t="s">
        <v>56</v>
      </c>
      <c r="M49" s="18" t="s">
        <v>53</v>
      </c>
      <c r="N49" s="16" t="s">
        <v>53</v>
      </c>
      <c r="O49" s="10" t="s">
        <v>53</v>
      </c>
    </row>
    <row r="50" spans="2:15" ht="13.8" thickBot="1" x14ac:dyDescent="0.3">
      <c r="B50" t="s">
        <v>6</v>
      </c>
      <c r="C50" s="2" t="s">
        <v>5</v>
      </c>
      <c r="D50" t="s">
        <v>110</v>
      </c>
      <c r="F50" s="9" t="s">
        <v>59</v>
      </c>
      <c r="G50" s="11" t="s">
        <v>53</v>
      </c>
      <c r="H50" s="19" t="s">
        <v>60</v>
      </c>
      <c r="I50" s="20"/>
      <c r="J50" s="21" t="s">
        <v>61</v>
      </c>
      <c r="K50" s="17" t="s">
        <v>53</v>
      </c>
      <c r="L50" s="11" t="s">
        <v>53</v>
      </c>
      <c r="M50" s="22" t="s">
        <v>53</v>
      </c>
      <c r="N50" s="23" t="s">
        <v>53</v>
      </c>
      <c r="O50" s="10" t="s">
        <v>53</v>
      </c>
    </row>
    <row r="51" spans="2:15" ht="13.8" thickBot="1" x14ac:dyDescent="0.3">
      <c r="B51" t="s">
        <v>7</v>
      </c>
      <c r="C51" s="2" t="s">
        <v>8</v>
      </c>
      <c r="D51" t="s">
        <v>110</v>
      </c>
      <c r="F51" s="24"/>
      <c r="G51" s="25" t="s">
        <v>53</v>
      </c>
      <c r="H51" s="18" t="s">
        <v>62</v>
      </c>
      <c r="I51" s="16" t="s">
        <v>63</v>
      </c>
      <c r="J51" s="24" t="s">
        <v>53</v>
      </c>
      <c r="K51" s="26" t="s">
        <v>53</v>
      </c>
      <c r="L51" s="25" t="s">
        <v>53</v>
      </c>
      <c r="M51" s="18" t="s">
        <v>57</v>
      </c>
      <c r="N51" s="16" t="s">
        <v>58</v>
      </c>
      <c r="O51" s="27" t="s">
        <v>53</v>
      </c>
    </row>
    <row r="52" spans="2:15" x14ac:dyDescent="0.25">
      <c r="B52" t="s">
        <v>9</v>
      </c>
      <c r="C52" s="2" t="s">
        <v>8</v>
      </c>
      <c r="D52" t="s">
        <v>110</v>
      </c>
      <c r="F52" s="28" t="s">
        <v>64</v>
      </c>
      <c r="G52" s="13">
        <f>SUBTOTAL(109,G54:G68)</f>
        <v>147094</v>
      </c>
      <c r="H52" s="13">
        <f t="shared" ref="H52:O52" si="0">SUBTOTAL(109,H54:H68)</f>
        <v>1428</v>
      </c>
      <c r="I52" s="13">
        <f t="shared" si="0"/>
        <v>452</v>
      </c>
      <c r="J52" s="13">
        <f t="shared" si="0"/>
        <v>1002</v>
      </c>
      <c r="K52" s="13">
        <f t="shared" si="0"/>
        <v>1988</v>
      </c>
      <c r="L52" s="13">
        <f t="shared" si="0"/>
        <v>974</v>
      </c>
      <c r="M52" s="13">
        <f t="shared" si="0"/>
        <v>1997</v>
      </c>
      <c r="N52" s="13">
        <f t="shared" si="0"/>
        <v>4487</v>
      </c>
      <c r="O52" s="13">
        <f t="shared" si="0"/>
        <v>45659</v>
      </c>
    </row>
    <row r="53" spans="2:15" x14ac:dyDescent="0.25">
      <c r="B53" t="s">
        <v>10</v>
      </c>
      <c r="C53" s="2" t="s">
        <v>11</v>
      </c>
      <c r="D53" t="s">
        <v>110</v>
      </c>
      <c r="F53" s="13"/>
      <c r="G53" s="13"/>
      <c r="H53" s="13"/>
      <c r="I53" s="13"/>
      <c r="J53" s="13"/>
      <c r="K53" s="13"/>
      <c r="L53" s="13"/>
      <c r="M53" s="13"/>
      <c r="N53" s="13"/>
      <c r="O53" s="13"/>
    </row>
    <row r="54" spans="2:15" ht="13.8" thickBot="1" x14ac:dyDescent="0.3">
      <c r="B54" t="s">
        <v>12</v>
      </c>
      <c r="C54" s="2" t="s">
        <v>5</v>
      </c>
      <c r="D54" t="s">
        <v>110</v>
      </c>
      <c r="F54" s="29" t="s">
        <v>65</v>
      </c>
      <c r="G54" s="30">
        <f>SUBTOTAL(109,G55:G62)</f>
        <v>143357</v>
      </c>
      <c r="H54" s="30">
        <f t="shared" ref="H54:O54" si="1">SUBTOTAL(109,H55:H62)</f>
        <v>1377</v>
      </c>
      <c r="I54" s="30">
        <f t="shared" si="1"/>
        <v>436</v>
      </c>
      <c r="J54" s="30">
        <f t="shared" si="1"/>
        <v>980</v>
      </c>
      <c r="K54" s="30">
        <f t="shared" si="1"/>
        <v>1932</v>
      </c>
      <c r="L54" s="30">
        <f t="shared" si="1"/>
        <v>936</v>
      </c>
      <c r="M54" s="30">
        <f t="shared" si="1"/>
        <v>1938</v>
      </c>
      <c r="N54" s="30">
        <f t="shared" si="1"/>
        <v>4328</v>
      </c>
      <c r="O54" s="30">
        <f t="shared" si="1"/>
        <v>44972</v>
      </c>
    </row>
    <row r="55" spans="2:15" x14ac:dyDescent="0.25">
      <c r="B55" t="s">
        <v>14</v>
      </c>
      <c r="C55" s="2" t="s">
        <v>15</v>
      </c>
      <c r="D55" t="s">
        <v>111</v>
      </c>
      <c r="F55" s="31" t="s">
        <v>10</v>
      </c>
      <c r="G55" s="13">
        <v>62240</v>
      </c>
      <c r="H55" s="13">
        <v>538</v>
      </c>
      <c r="I55" s="13">
        <v>245</v>
      </c>
      <c r="J55" s="13">
        <v>321</v>
      </c>
      <c r="K55" s="13">
        <v>829</v>
      </c>
      <c r="L55" s="13">
        <v>403</v>
      </c>
      <c r="M55" s="13">
        <v>1387</v>
      </c>
      <c r="N55" s="13">
        <v>3568</v>
      </c>
      <c r="O55" s="13">
        <v>5967</v>
      </c>
    </row>
    <row r="56" spans="2:15" x14ac:dyDescent="0.25">
      <c r="B56" t="s">
        <v>16</v>
      </c>
      <c r="C56" s="2" t="s">
        <v>17</v>
      </c>
      <c r="D56" t="s">
        <v>112</v>
      </c>
      <c r="F56" s="9" t="s">
        <v>66</v>
      </c>
      <c r="G56" s="13">
        <v>6488</v>
      </c>
      <c r="H56" s="13">
        <v>93</v>
      </c>
      <c r="I56" s="13">
        <v>18</v>
      </c>
      <c r="J56" s="13">
        <v>48</v>
      </c>
      <c r="K56" s="13">
        <v>182</v>
      </c>
      <c r="L56" s="13">
        <v>76</v>
      </c>
      <c r="M56" s="13">
        <v>100</v>
      </c>
      <c r="N56" s="13">
        <v>260</v>
      </c>
      <c r="O56" s="13">
        <v>954</v>
      </c>
    </row>
    <row r="57" spans="2:15" x14ac:dyDescent="0.25">
      <c r="B57" t="s">
        <v>18</v>
      </c>
      <c r="C57" s="2" t="s">
        <v>108</v>
      </c>
      <c r="D57" t="s">
        <v>113</v>
      </c>
      <c r="F57" s="9" t="s">
        <v>67</v>
      </c>
      <c r="G57" s="13">
        <v>12925</v>
      </c>
      <c r="H57" s="13">
        <v>62</v>
      </c>
      <c r="I57" s="13">
        <v>13</v>
      </c>
      <c r="J57" s="13">
        <v>75</v>
      </c>
      <c r="K57" s="13">
        <v>283</v>
      </c>
      <c r="L57" s="13">
        <v>71</v>
      </c>
      <c r="M57" s="13">
        <v>194</v>
      </c>
      <c r="N57" s="13">
        <v>228</v>
      </c>
      <c r="O57" s="13">
        <v>148</v>
      </c>
    </row>
    <row r="58" spans="2:15" x14ac:dyDescent="0.25">
      <c r="B58" t="s">
        <v>19</v>
      </c>
      <c r="C58" s="2" t="s">
        <v>109</v>
      </c>
      <c r="D58" t="s">
        <v>111</v>
      </c>
      <c r="F58" s="9" t="s">
        <v>68</v>
      </c>
      <c r="G58" s="13">
        <v>1102</v>
      </c>
      <c r="H58" s="13">
        <v>17</v>
      </c>
      <c r="I58" s="13">
        <v>47</v>
      </c>
      <c r="J58" s="13">
        <v>31</v>
      </c>
      <c r="K58" s="13">
        <v>49</v>
      </c>
      <c r="L58" s="13">
        <v>22</v>
      </c>
      <c r="M58" s="13">
        <v>190</v>
      </c>
      <c r="N58" s="13">
        <v>112</v>
      </c>
      <c r="O58" s="13">
        <v>6</v>
      </c>
    </row>
    <row r="59" spans="2:15" x14ac:dyDescent="0.25">
      <c r="B59" t="s">
        <v>20</v>
      </c>
      <c r="C59" s="2" t="s">
        <v>21</v>
      </c>
      <c r="D59" t="s">
        <v>111</v>
      </c>
      <c r="F59" s="32" t="s">
        <v>69</v>
      </c>
      <c r="G59" s="13">
        <v>18808</v>
      </c>
      <c r="H59" s="13">
        <v>268</v>
      </c>
      <c r="I59" s="13">
        <v>18</v>
      </c>
      <c r="J59" s="13">
        <v>218</v>
      </c>
      <c r="K59" s="13">
        <v>184</v>
      </c>
      <c r="L59" s="13">
        <v>88</v>
      </c>
      <c r="M59" s="13">
        <v>13</v>
      </c>
      <c r="N59" s="13">
        <v>30</v>
      </c>
      <c r="O59" s="13">
        <v>10994</v>
      </c>
    </row>
    <row r="60" spans="2:15" x14ac:dyDescent="0.25">
      <c r="B60" t="s">
        <v>22</v>
      </c>
      <c r="C60" s="2" t="s">
        <v>23</v>
      </c>
      <c r="D60" t="s">
        <v>112</v>
      </c>
      <c r="F60" s="9" t="s">
        <v>70</v>
      </c>
      <c r="G60" s="13">
        <v>6048</v>
      </c>
      <c r="H60" s="13">
        <v>40</v>
      </c>
      <c r="I60" s="13">
        <v>43</v>
      </c>
      <c r="J60" s="13">
        <v>48</v>
      </c>
      <c r="K60" s="13">
        <v>65</v>
      </c>
      <c r="L60" s="13">
        <v>35</v>
      </c>
      <c r="M60" s="13">
        <v>31</v>
      </c>
      <c r="N60" s="13">
        <v>75</v>
      </c>
      <c r="O60" s="13">
        <v>2524</v>
      </c>
    </row>
    <row r="61" spans="2:15" x14ac:dyDescent="0.25">
      <c r="B61" t="s">
        <v>24</v>
      </c>
      <c r="C61" s="2" t="s">
        <v>25</v>
      </c>
      <c r="D61" t="s">
        <v>114</v>
      </c>
      <c r="F61" s="9" t="s">
        <v>71</v>
      </c>
      <c r="G61" s="13">
        <v>35564</v>
      </c>
      <c r="H61" s="13">
        <v>348</v>
      </c>
      <c r="I61" s="13">
        <v>27</v>
      </c>
      <c r="J61" s="13">
        <v>231</v>
      </c>
      <c r="K61" s="13">
        <v>339</v>
      </c>
      <c r="L61" s="13">
        <v>227</v>
      </c>
      <c r="M61" s="13">
        <v>22</v>
      </c>
      <c r="N61" s="13">
        <v>50</v>
      </c>
      <c r="O61" s="13">
        <v>24245</v>
      </c>
    </row>
    <row r="62" spans="2:15" x14ac:dyDescent="0.25">
      <c r="B62" t="s">
        <v>26</v>
      </c>
      <c r="C62" s="2" t="s">
        <v>25</v>
      </c>
      <c r="D62" t="s">
        <v>114</v>
      </c>
      <c r="F62" s="9" t="s">
        <v>72</v>
      </c>
      <c r="G62" s="13">
        <v>182</v>
      </c>
      <c r="H62" s="13">
        <v>11</v>
      </c>
      <c r="I62" s="13">
        <v>25</v>
      </c>
      <c r="J62" s="13">
        <v>8</v>
      </c>
      <c r="K62" s="13">
        <v>1</v>
      </c>
      <c r="L62" s="13">
        <v>14</v>
      </c>
      <c r="M62" s="13">
        <v>1</v>
      </c>
      <c r="N62" s="13">
        <v>5</v>
      </c>
      <c r="O62" s="13">
        <v>134</v>
      </c>
    </row>
    <row r="63" spans="2:15" x14ac:dyDescent="0.25">
      <c r="B63" t="s">
        <v>27</v>
      </c>
      <c r="C63" s="2" t="s">
        <v>25</v>
      </c>
      <c r="D63" t="s">
        <v>114</v>
      </c>
      <c r="F63" s="13"/>
      <c r="G63" s="13"/>
      <c r="H63" s="13"/>
      <c r="I63" s="13"/>
      <c r="J63" s="13"/>
      <c r="K63" s="13"/>
      <c r="L63" s="13"/>
      <c r="M63" s="13"/>
      <c r="N63" s="13"/>
      <c r="O63" s="13"/>
    </row>
    <row r="64" spans="2:15" ht="13.8" thickBot="1" x14ac:dyDescent="0.3">
      <c r="B64" t="s">
        <v>28</v>
      </c>
      <c r="C64" s="2" t="s">
        <v>29</v>
      </c>
      <c r="D64" t="s">
        <v>114</v>
      </c>
      <c r="F64" s="29" t="s">
        <v>73</v>
      </c>
      <c r="G64" s="33">
        <f>SUBTOTAL(109,G65:G68)</f>
        <v>3737</v>
      </c>
      <c r="H64" s="30">
        <f t="shared" ref="H64:O64" si="2">SUBTOTAL(109,H65:H68)</f>
        <v>51</v>
      </c>
      <c r="I64" s="30">
        <f t="shared" si="2"/>
        <v>16</v>
      </c>
      <c r="J64" s="30">
        <f t="shared" si="2"/>
        <v>22</v>
      </c>
      <c r="K64" s="30">
        <f t="shared" si="2"/>
        <v>56</v>
      </c>
      <c r="L64" s="30">
        <f t="shared" si="2"/>
        <v>38</v>
      </c>
      <c r="M64" s="30">
        <f t="shared" si="2"/>
        <v>59</v>
      </c>
      <c r="N64" s="30">
        <f t="shared" si="2"/>
        <v>159</v>
      </c>
      <c r="O64" s="30">
        <f t="shared" si="2"/>
        <v>687</v>
      </c>
    </row>
    <row r="65" spans="2:15" x14ac:dyDescent="0.25">
      <c r="B65" t="s">
        <v>30</v>
      </c>
      <c r="C65" s="2" t="s">
        <v>31</v>
      </c>
      <c r="D65" t="s">
        <v>114</v>
      </c>
      <c r="F65" s="34" t="s">
        <v>74</v>
      </c>
      <c r="G65" s="13">
        <v>3093</v>
      </c>
      <c r="H65" s="13">
        <v>44</v>
      </c>
      <c r="I65" s="13">
        <v>16</v>
      </c>
      <c r="J65" s="13">
        <v>21</v>
      </c>
      <c r="K65" s="13">
        <v>47</v>
      </c>
      <c r="L65" s="13">
        <v>38</v>
      </c>
      <c r="M65" s="13">
        <v>59</v>
      </c>
      <c r="N65" s="13">
        <v>159</v>
      </c>
      <c r="O65" s="13">
        <v>358</v>
      </c>
    </row>
    <row r="66" spans="2:15" x14ac:dyDescent="0.25">
      <c r="B66" t="s">
        <v>32</v>
      </c>
      <c r="C66" s="2" t="s">
        <v>33</v>
      </c>
      <c r="D66" t="s">
        <v>115</v>
      </c>
      <c r="F66" s="35" t="s">
        <v>75</v>
      </c>
      <c r="G66" s="13">
        <v>146</v>
      </c>
      <c r="H66" s="13">
        <v>2</v>
      </c>
      <c r="I66" s="13">
        <v>0</v>
      </c>
      <c r="J66" s="13">
        <v>0</v>
      </c>
      <c r="K66" s="13">
        <v>8</v>
      </c>
      <c r="L66" s="13">
        <v>0</v>
      </c>
      <c r="M66" s="13">
        <v>0</v>
      </c>
      <c r="N66" s="13">
        <v>0</v>
      </c>
      <c r="O66" s="13">
        <v>25</v>
      </c>
    </row>
    <row r="67" spans="2:15" x14ac:dyDescent="0.25">
      <c r="B67" t="s">
        <v>34</v>
      </c>
      <c r="C67" s="2" t="s">
        <v>33</v>
      </c>
      <c r="D67" t="s">
        <v>115</v>
      </c>
      <c r="F67" s="35" t="s">
        <v>68</v>
      </c>
      <c r="G67" s="13">
        <v>2</v>
      </c>
      <c r="H67" s="13">
        <v>0</v>
      </c>
      <c r="I67" s="13">
        <v>0</v>
      </c>
      <c r="J67" s="13">
        <v>1</v>
      </c>
      <c r="K67" s="13">
        <v>0</v>
      </c>
      <c r="L67" s="13">
        <v>0</v>
      </c>
      <c r="M67" s="13">
        <v>0</v>
      </c>
      <c r="N67" s="13">
        <v>0</v>
      </c>
      <c r="O67" s="13">
        <v>0</v>
      </c>
    </row>
    <row r="68" spans="2:15" x14ac:dyDescent="0.25">
      <c r="B68" t="s">
        <v>35</v>
      </c>
      <c r="C68" s="2" t="s">
        <v>33</v>
      </c>
      <c r="D68" t="s">
        <v>115</v>
      </c>
      <c r="F68" s="9" t="s">
        <v>76</v>
      </c>
      <c r="G68" s="13">
        <v>496</v>
      </c>
      <c r="H68" s="13">
        <v>5</v>
      </c>
      <c r="I68" s="13">
        <v>0</v>
      </c>
      <c r="J68" s="13">
        <v>0</v>
      </c>
      <c r="K68" s="13">
        <v>1</v>
      </c>
      <c r="L68" s="13">
        <v>0</v>
      </c>
      <c r="M68" s="13">
        <v>0</v>
      </c>
      <c r="N68" s="13">
        <v>0</v>
      </c>
      <c r="O68" s="13">
        <v>304</v>
      </c>
    </row>
    <row r="69" spans="2:15" x14ac:dyDescent="0.25">
      <c r="B69" t="s">
        <v>36</v>
      </c>
      <c r="C69" s="2" t="s">
        <v>13</v>
      </c>
      <c r="D69" t="s">
        <v>110</v>
      </c>
      <c r="F69" s="13"/>
      <c r="G69" s="13"/>
      <c r="H69" s="13"/>
      <c r="I69" s="13"/>
      <c r="J69" s="13"/>
      <c r="K69" s="13"/>
      <c r="L69" s="13"/>
      <c r="M69" s="13"/>
      <c r="N69" s="13"/>
      <c r="O69" s="13"/>
    </row>
    <row r="70" spans="2:15" x14ac:dyDescent="0.25">
      <c r="B70" t="s">
        <v>37</v>
      </c>
      <c r="C70" s="2" t="s">
        <v>13</v>
      </c>
      <c r="D70" t="s">
        <v>112</v>
      </c>
      <c r="F70" s="36" t="s">
        <v>77</v>
      </c>
      <c r="G70" s="13">
        <f>SUBTOTAL(109,G73:G105)</f>
        <v>136979</v>
      </c>
      <c r="H70" s="13">
        <f t="shared" ref="H70:O70" si="3">SUBTOTAL(109,H73:H105)</f>
        <v>554</v>
      </c>
      <c r="I70" s="13">
        <f t="shared" si="3"/>
        <v>455</v>
      </c>
      <c r="J70" s="13">
        <f t="shared" si="3"/>
        <v>344</v>
      </c>
      <c r="K70" s="13">
        <f t="shared" si="3"/>
        <v>1057</v>
      </c>
      <c r="L70" s="13">
        <f t="shared" si="3"/>
        <v>339</v>
      </c>
      <c r="M70" s="13">
        <f t="shared" si="3"/>
        <v>759</v>
      </c>
      <c r="N70" s="13">
        <f t="shared" si="3"/>
        <v>2048</v>
      </c>
      <c r="O70" s="13">
        <f t="shared" si="3"/>
        <v>57258</v>
      </c>
    </row>
    <row r="71" spans="2:15" x14ac:dyDescent="0.25">
      <c r="F71" s="13"/>
      <c r="G71" s="13"/>
      <c r="H71" s="13"/>
      <c r="I71" s="13"/>
      <c r="J71" s="13"/>
      <c r="K71" s="13"/>
      <c r="L71" s="13"/>
      <c r="M71" s="13"/>
      <c r="N71" s="13"/>
      <c r="O71" s="13"/>
    </row>
    <row r="72" spans="2:15" ht="13.8" thickBot="1" x14ac:dyDescent="0.3">
      <c r="F72" s="29" t="s">
        <v>78</v>
      </c>
      <c r="G72" s="33">
        <f>SUBTOTAL(109,G73:G84)</f>
        <v>114127</v>
      </c>
      <c r="H72" s="30">
        <f t="shared" ref="H72:O72" si="4">SUBTOTAL(109,H73:H84)</f>
        <v>386</v>
      </c>
      <c r="I72" s="30">
        <f t="shared" si="4"/>
        <v>270</v>
      </c>
      <c r="J72" s="30">
        <f t="shared" si="4"/>
        <v>259</v>
      </c>
      <c r="K72" s="30">
        <f t="shared" si="4"/>
        <v>724</v>
      </c>
      <c r="L72" s="30">
        <f t="shared" si="4"/>
        <v>135</v>
      </c>
      <c r="M72" s="30">
        <f t="shared" si="4"/>
        <v>533</v>
      </c>
      <c r="N72" s="30">
        <f t="shared" si="4"/>
        <v>1484</v>
      </c>
      <c r="O72" s="30">
        <f t="shared" si="4"/>
        <v>47269</v>
      </c>
    </row>
    <row r="73" spans="2:15" x14ac:dyDescent="0.25">
      <c r="F73" s="34" t="s">
        <v>66</v>
      </c>
      <c r="G73" s="13">
        <v>52852</v>
      </c>
      <c r="H73" s="13">
        <v>207</v>
      </c>
      <c r="I73" s="13">
        <v>141</v>
      </c>
      <c r="J73" s="13">
        <v>157</v>
      </c>
      <c r="K73" s="13">
        <v>458</v>
      </c>
      <c r="L73" s="13">
        <v>48</v>
      </c>
      <c r="M73" s="13">
        <v>300</v>
      </c>
      <c r="N73" s="13">
        <v>1100</v>
      </c>
      <c r="O73" s="13">
        <v>14305</v>
      </c>
    </row>
    <row r="74" spans="2:15" x14ac:dyDescent="0.25">
      <c r="F74" s="9" t="s">
        <v>75</v>
      </c>
      <c r="G74" s="13">
        <v>1646</v>
      </c>
      <c r="H74" s="13">
        <v>5</v>
      </c>
      <c r="I74" s="13">
        <v>2</v>
      </c>
      <c r="J74" s="13">
        <v>3</v>
      </c>
      <c r="K74" s="13">
        <v>27</v>
      </c>
      <c r="L74" s="13">
        <v>5</v>
      </c>
      <c r="M74" s="13">
        <v>46</v>
      </c>
      <c r="N74" s="13">
        <v>47</v>
      </c>
      <c r="O74" s="13">
        <v>284</v>
      </c>
    </row>
    <row r="75" spans="2:15" x14ac:dyDescent="0.25">
      <c r="F75" s="9" t="s">
        <v>68</v>
      </c>
      <c r="G75" s="13">
        <v>1074</v>
      </c>
      <c r="H75" s="13">
        <v>4</v>
      </c>
      <c r="I75" s="13">
        <v>75</v>
      </c>
      <c r="J75" s="13">
        <v>11</v>
      </c>
      <c r="K75" s="13">
        <v>34</v>
      </c>
      <c r="L75" s="13">
        <v>26</v>
      </c>
      <c r="M75" s="13">
        <v>175</v>
      </c>
      <c r="N75" s="13">
        <v>281</v>
      </c>
      <c r="O75" s="13">
        <v>0</v>
      </c>
    </row>
    <row r="76" spans="2:15" x14ac:dyDescent="0.25">
      <c r="F76" s="35" t="s">
        <v>79</v>
      </c>
      <c r="G76" s="13">
        <v>25</v>
      </c>
      <c r="H76" s="13">
        <v>0</v>
      </c>
      <c r="I76" s="13">
        <v>14</v>
      </c>
      <c r="J76" s="13">
        <v>0</v>
      </c>
      <c r="K76" s="13">
        <v>0</v>
      </c>
      <c r="L76" s="13">
        <v>0</v>
      </c>
      <c r="M76" s="13">
        <v>6</v>
      </c>
      <c r="N76" s="13">
        <v>4</v>
      </c>
      <c r="O76" s="13">
        <v>0</v>
      </c>
    </row>
    <row r="77" spans="2:15" x14ac:dyDescent="0.25">
      <c r="F77" s="32" t="s">
        <v>70</v>
      </c>
      <c r="G77" s="13">
        <v>40872</v>
      </c>
      <c r="H77" s="13">
        <v>96</v>
      </c>
      <c r="I77" s="13">
        <v>24</v>
      </c>
      <c r="J77" s="13">
        <v>56</v>
      </c>
      <c r="K77" s="13">
        <v>104</v>
      </c>
      <c r="L77" s="13">
        <v>36</v>
      </c>
      <c r="M77" s="13">
        <v>0</v>
      </c>
      <c r="N77" s="13">
        <v>22</v>
      </c>
      <c r="O77" s="13">
        <v>18147</v>
      </c>
    </row>
    <row r="78" spans="2:15" x14ac:dyDescent="0.25">
      <c r="F78" s="35" t="s">
        <v>80</v>
      </c>
      <c r="G78" s="13">
        <v>2023</v>
      </c>
      <c r="H78" s="13">
        <v>1</v>
      </c>
      <c r="I78" s="13">
        <v>0</v>
      </c>
      <c r="J78" s="13">
        <v>3</v>
      </c>
      <c r="K78" s="13">
        <v>13</v>
      </c>
      <c r="L78" s="13">
        <v>0</v>
      </c>
      <c r="M78" s="13">
        <v>0</v>
      </c>
      <c r="N78" s="13">
        <v>0</v>
      </c>
      <c r="O78" s="13">
        <v>1086</v>
      </c>
    </row>
    <row r="79" spans="2:15" x14ac:dyDescent="0.25">
      <c r="F79" s="35" t="s">
        <v>81</v>
      </c>
      <c r="G79" s="13">
        <v>17</v>
      </c>
      <c r="H79" s="13">
        <v>1</v>
      </c>
      <c r="I79" s="13">
        <v>1</v>
      </c>
      <c r="J79" s="13">
        <v>3</v>
      </c>
      <c r="K79" s="13">
        <v>1</v>
      </c>
      <c r="L79" s="13">
        <v>0</v>
      </c>
      <c r="M79" s="13">
        <v>0</v>
      </c>
      <c r="N79" s="13">
        <v>6</v>
      </c>
      <c r="O79" s="13">
        <v>5</v>
      </c>
    </row>
    <row r="80" spans="2:15" x14ac:dyDescent="0.25">
      <c r="F80" s="32" t="s">
        <v>71</v>
      </c>
      <c r="G80" s="13">
        <v>7151</v>
      </c>
      <c r="H80" s="13">
        <v>53</v>
      </c>
      <c r="I80" s="13">
        <v>11</v>
      </c>
      <c r="J80" s="13">
        <v>14</v>
      </c>
      <c r="K80" s="13">
        <v>56</v>
      </c>
      <c r="L80" s="13">
        <v>16</v>
      </c>
      <c r="M80" s="13">
        <v>1</v>
      </c>
      <c r="N80" s="13">
        <v>18</v>
      </c>
      <c r="O80" s="13">
        <v>5437</v>
      </c>
    </row>
    <row r="81" spans="6:15" x14ac:dyDescent="0.25">
      <c r="F81" s="35" t="s">
        <v>82</v>
      </c>
      <c r="G81" s="13">
        <v>8390</v>
      </c>
      <c r="H81" s="13">
        <v>18</v>
      </c>
      <c r="I81" s="13">
        <v>0</v>
      </c>
      <c r="J81" s="13">
        <v>12</v>
      </c>
      <c r="K81" s="13">
        <v>23</v>
      </c>
      <c r="L81" s="13">
        <v>2</v>
      </c>
      <c r="M81" s="13">
        <v>0</v>
      </c>
      <c r="N81" s="13">
        <v>0</v>
      </c>
      <c r="O81" s="13">
        <v>8002</v>
      </c>
    </row>
    <row r="82" spans="6:15" x14ac:dyDescent="0.25">
      <c r="F82" s="35" t="s">
        <v>22</v>
      </c>
      <c r="G82" s="13">
        <v>52</v>
      </c>
      <c r="H82" s="13">
        <v>1</v>
      </c>
      <c r="I82" s="13">
        <v>1</v>
      </c>
      <c r="J82" s="13">
        <v>0</v>
      </c>
      <c r="K82" s="13">
        <v>5</v>
      </c>
      <c r="L82" s="13">
        <v>2</v>
      </c>
      <c r="M82" s="13">
        <v>5</v>
      </c>
      <c r="N82" s="13">
        <v>6</v>
      </c>
      <c r="O82" s="13">
        <v>2</v>
      </c>
    </row>
    <row r="83" spans="6:15" x14ac:dyDescent="0.25">
      <c r="F83" s="9" t="s">
        <v>83</v>
      </c>
      <c r="G83" s="13">
        <v>16</v>
      </c>
      <c r="H83" s="13">
        <v>0</v>
      </c>
      <c r="I83" s="13">
        <v>0</v>
      </c>
      <c r="J83" s="13">
        <v>0</v>
      </c>
      <c r="K83" s="13">
        <v>0</v>
      </c>
      <c r="L83" s="13">
        <v>0</v>
      </c>
      <c r="M83" s="13">
        <v>0</v>
      </c>
      <c r="N83" s="13">
        <v>0</v>
      </c>
      <c r="O83" s="13">
        <v>0</v>
      </c>
    </row>
    <row r="84" spans="6:15" x14ac:dyDescent="0.25">
      <c r="F84" s="9" t="s">
        <v>84</v>
      </c>
      <c r="G84" s="13">
        <v>9</v>
      </c>
      <c r="H84" s="13">
        <v>0</v>
      </c>
      <c r="I84" s="13">
        <v>1</v>
      </c>
      <c r="J84" s="13">
        <v>0</v>
      </c>
      <c r="K84" s="13">
        <v>3</v>
      </c>
      <c r="L84" s="13">
        <v>0</v>
      </c>
      <c r="M84" s="13">
        <v>0</v>
      </c>
      <c r="N84" s="13">
        <v>0</v>
      </c>
      <c r="O84" s="13">
        <v>1</v>
      </c>
    </row>
    <row r="85" spans="6:15" x14ac:dyDescent="0.25">
      <c r="F85" s="13"/>
      <c r="G85" s="13"/>
      <c r="H85" s="13"/>
      <c r="I85" s="13"/>
      <c r="J85" s="13"/>
      <c r="K85" s="13"/>
      <c r="L85" s="13"/>
      <c r="M85" s="13"/>
      <c r="N85" s="13"/>
      <c r="O85" s="13"/>
    </row>
    <row r="86" spans="6:15" ht="13.8" thickBot="1" x14ac:dyDescent="0.3">
      <c r="F86" s="29" t="s">
        <v>85</v>
      </c>
      <c r="G86" s="33">
        <f>SUBTOTAL(109,G87:G97)</f>
        <v>21373</v>
      </c>
      <c r="H86" s="30">
        <f t="shared" ref="H86:O86" si="5">SUBTOTAL(109,H87:H97)</f>
        <v>168</v>
      </c>
      <c r="I86" s="30">
        <f t="shared" si="5"/>
        <v>185</v>
      </c>
      <c r="J86" s="30">
        <f t="shared" si="5"/>
        <v>84</v>
      </c>
      <c r="K86" s="30">
        <f t="shared" si="5"/>
        <v>333</v>
      </c>
      <c r="L86" s="30">
        <f t="shared" si="5"/>
        <v>202</v>
      </c>
      <c r="M86" s="30">
        <f t="shared" si="5"/>
        <v>225</v>
      </c>
      <c r="N86" s="30">
        <f t="shared" si="5"/>
        <v>562</v>
      </c>
      <c r="O86" s="30">
        <f t="shared" si="5"/>
        <v>9796</v>
      </c>
    </row>
    <row r="87" spans="6:15" x14ac:dyDescent="0.25">
      <c r="F87" s="34" t="s">
        <v>10</v>
      </c>
      <c r="G87" s="13">
        <v>2470</v>
      </c>
      <c r="H87" s="13">
        <v>8</v>
      </c>
      <c r="I87" s="13">
        <v>23</v>
      </c>
      <c r="J87" s="13">
        <v>16</v>
      </c>
      <c r="K87" s="13">
        <v>21</v>
      </c>
      <c r="L87" s="13">
        <v>5</v>
      </c>
      <c r="M87" s="13">
        <v>12</v>
      </c>
      <c r="N87" s="13">
        <v>103</v>
      </c>
      <c r="O87" s="13">
        <v>227</v>
      </c>
    </row>
    <row r="88" spans="6:15" x14ac:dyDescent="0.25">
      <c r="F88" s="9" t="s">
        <v>7</v>
      </c>
      <c r="G88" s="13">
        <v>1269</v>
      </c>
      <c r="H88" s="13">
        <v>5</v>
      </c>
      <c r="I88" s="13">
        <v>14</v>
      </c>
      <c r="J88" s="13">
        <v>4</v>
      </c>
      <c r="K88" s="13">
        <v>5</v>
      </c>
      <c r="L88" s="13">
        <v>0</v>
      </c>
      <c r="M88" s="13">
        <v>19</v>
      </c>
      <c r="N88" s="13">
        <v>141</v>
      </c>
      <c r="O88" s="13">
        <v>4</v>
      </c>
    </row>
    <row r="89" spans="6:15" x14ac:dyDescent="0.25">
      <c r="F89" s="9" t="s">
        <v>6</v>
      </c>
      <c r="G89" s="13">
        <v>450</v>
      </c>
      <c r="H89" s="13">
        <v>3</v>
      </c>
      <c r="I89" s="13">
        <v>56</v>
      </c>
      <c r="J89" s="13">
        <v>7</v>
      </c>
      <c r="K89" s="13">
        <v>29</v>
      </c>
      <c r="L89" s="13">
        <v>20</v>
      </c>
      <c r="M89" s="13">
        <v>53</v>
      </c>
      <c r="N89" s="13">
        <v>94</v>
      </c>
      <c r="O89" s="13">
        <v>0</v>
      </c>
    </row>
    <row r="90" spans="6:15" x14ac:dyDescent="0.25">
      <c r="F90" s="32" t="s">
        <v>28</v>
      </c>
      <c r="G90" s="13">
        <v>5283</v>
      </c>
      <c r="H90" s="13">
        <v>17</v>
      </c>
      <c r="I90" s="13">
        <v>12</v>
      </c>
      <c r="J90" s="13">
        <v>4</v>
      </c>
      <c r="K90" s="13">
        <v>55</v>
      </c>
      <c r="L90" s="13">
        <v>19</v>
      </c>
      <c r="M90" s="13">
        <v>0</v>
      </c>
      <c r="N90" s="13">
        <v>10</v>
      </c>
      <c r="O90" s="13">
        <v>2185</v>
      </c>
    </row>
    <row r="91" spans="6:15" x14ac:dyDescent="0.25">
      <c r="F91" s="35" t="s">
        <v>26</v>
      </c>
      <c r="G91" s="13">
        <v>332</v>
      </c>
      <c r="H91" s="13">
        <v>2</v>
      </c>
      <c r="I91" s="13">
        <v>0</v>
      </c>
      <c r="J91" s="13">
        <v>1</v>
      </c>
      <c r="K91" s="13">
        <v>2</v>
      </c>
      <c r="L91" s="13">
        <v>6</v>
      </c>
      <c r="M91" s="13">
        <v>0</v>
      </c>
      <c r="N91" s="13">
        <v>0</v>
      </c>
      <c r="O91" s="13">
        <v>104</v>
      </c>
    </row>
    <row r="92" spans="6:15" x14ac:dyDescent="0.25">
      <c r="F92" s="32" t="s">
        <v>34</v>
      </c>
      <c r="G92" s="13">
        <v>3290</v>
      </c>
      <c r="H92" s="13">
        <v>16</v>
      </c>
      <c r="I92" s="13">
        <v>9</v>
      </c>
      <c r="J92" s="13">
        <v>15</v>
      </c>
      <c r="K92" s="13">
        <v>20</v>
      </c>
      <c r="L92" s="13">
        <v>3</v>
      </c>
      <c r="M92" s="13">
        <v>0</v>
      </c>
      <c r="N92" s="13">
        <v>7</v>
      </c>
      <c r="O92" s="13">
        <v>2701</v>
      </c>
    </row>
    <row r="93" spans="6:15" x14ac:dyDescent="0.25">
      <c r="F93" s="9" t="s">
        <v>16</v>
      </c>
      <c r="G93" s="13">
        <v>3624</v>
      </c>
      <c r="H93" s="13">
        <v>60</v>
      </c>
      <c r="I93" s="13">
        <v>28</v>
      </c>
      <c r="J93" s="13">
        <v>18</v>
      </c>
      <c r="K93" s="13">
        <v>85</v>
      </c>
      <c r="L93" s="13">
        <v>72</v>
      </c>
      <c r="M93" s="13">
        <v>125</v>
      </c>
      <c r="N93" s="13">
        <v>181</v>
      </c>
      <c r="O93" s="13">
        <v>1413</v>
      </c>
    </row>
    <row r="94" spans="6:15" x14ac:dyDescent="0.25">
      <c r="F94" s="9" t="s">
        <v>22</v>
      </c>
      <c r="G94" s="13">
        <v>2636</v>
      </c>
      <c r="H94" s="13">
        <v>28</v>
      </c>
      <c r="I94" s="13">
        <v>5</v>
      </c>
      <c r="J94" s="13">
        <v>12</v>
      </c>
      <c r="K94" s="13">
        <v>34</v>
      </c>
      <c r="L94" s="13">
        <v>22</v>
      </c>
      <c r="M94" s="13">
        <v>3</v>
      </c>
      <c r="N94" s="13">
        <v>6</v>
      </c>
      <c r="O94" s="13">
        <v>1912</v>
      </c>
    </row>
    <row r="95" spans="6:15" x14ac:dyDescent="0.25">
      <c r="F95" s="9" t="s">
        <v>20</v>
      </c>
      <c r="G95" s="13">
        <v>1371</v>
      </c>
      <c r="H95" s="13">
        <v>15</v>
      </c>
      <c r="I95" s="13">
        <v>35</v>
      </c>
      <c r="J95" s="13">
        <v>5</v>
      </c>
      <c r="K95" s="13">
        <v>47</v>
      </c>
      <c r="L95" s="13">
        <v>43</v>
      </c>
      <c r="M95" s="13">
        <v>0</v>
      </c>
      <c r="N95" s="13">
        <v>9</v>
      </c>
      <c r="O95" s="13">
        <v>949</v>
      </c>
    </row>
    <row r="96" spans="6:15" x14ac:dyDescent="0.25">
      <c r="F96" s="9" t="s">
        <v>19</v>
      </c>
      <c r="G96" s="13">
        <v>506</v>
      </c>
      <c r="H96" s="13">
        <v>13</v>
      </c>
      <c r="I96" s="13">
        <v>3</v>
      </c>
      <c r="J96" s="13">
        <v>1</v>
      </c>
      <c r="K96" s="13">
        <v>33</v>
      </c>
      <c r="L96" s="13">
        <v>9</v>
      </c>
      <c r="M96" s="13">
        <v>6</v>
      </c>
      <c r="N96" s="13">
        <v>10</v>
      </c>
      <c r="O96" s="13">
        <v>204</v>
      </c>
    </row>
    <row r="97" spans="6:15" x14ac:dyDescent="0.25">
      <c r="F97" s="9" t="s">
        <v>14</v>
      </c>
      <c r="G97" s="13">
        <v>142</v>
      </c>
      <c r="H97" s="13">
        <v>1</v>
      </c>
      <c r="I97" s="13">
        <v>0</v>
      </c>
      <c r="J97" s="13">
        <v>1</v>
      </c>
      <c r="K97" s="13">
        <v>2</v>
      </c>
      <c r="L97" s="13">
        <v>3</v>
      </c>
      <c r="M97" s="13">
        <v>7</v>
      </c>
      <c r="N97" s="13">
        <v>1</v>
      </c>
      <c r="O97" s="13">
        <v>97</v>
      </c>
    </row>
    <row r="98" spans="6:15" x14ac:dyDescent="0.25">
      <c r="F98" s="13"/>
      <c r="G98" s="13"/>
      <c r="H98" s="13"/>
      <c r="I98" s="13"/>
      <c r="J98" s="13"/>
      <c r="K98" s="13"/>
      <c r="L98" s="13"/>
      <c r="M98" s="13"/>
      <c r="N98" s="13"/>
      <c r="O98" s="13"/>
    </row>
    <row r="99" spans="6:15" ht="13.8" thickBot="1" x14ac:dyDescent="0.3">
      <c r="F99" s="37" t="s">
        <v>86</v>
      </c>
      <c r="G99" s="33">
        <f>SUBTOTAL(109,G100:G105)</f>
        <v>1479</v>
      </c>
      <c r="H99" s="30">
        <f t="shared" ref="H99:O99" si="6">SUBTOTAL(109,H100:H105)</f>
        <v>0</v>
      </c>
      <c r="I99" s="30">
        <f t="shared" si="6"/>
        <v>0</v>
      </c>
      <c r="J99" s="30">
        <f t="shared" si="6"/>
        <v>1</v>
      </c>
      <c r="K99" s="30">
        <f t="shared" si="6"/>
        <v>0</v>
      </c>
      <c r="L99" s="30">
        <f t="shared" si="6"/>
        <v>2</v>
      </c>
      <c r="M99" s="30">
        <f t="shared" si="6"/>
        <v>1</v>
      </c>
      <c r="N99" s="30">
        <f t="shared" si="6"/>
        <v>2</v>
      </c>
      <c r="O99" s="30">
        <f t="shared" si="6"/>
        <v>193</v>
      </c>
    </row>
    <row r="100" spans="6:15" x14ac:dyDescent="0.25">
      <c r="F100" s="34" t="s">
        <v>87</v>
      </c>
      <c r="G100" s="13">
        <v>349</v>
      </c>
      <c r="H100" s="13">
        <v>0</v>
      </c>
      <c r="I100" s="13">
        <v>0</v>
      </c>
      <c r="J100" s="13">
        <v>0</v>
      </c>
      <c r="K100" s="13">
        <v>0</v>
      </c>
      <c r="L100" s="13">
        <v>2</v>
      </c>
      <c r="M100" s="13">
        <v>0</v>
      </c>
      <c r="N100" s="13">
        <v>2</v>
      </c>
      <c r="O100" s="13">
        <v>0</v>
      </c>
    </row>
    <row r="101" spans="6:15" x14ac:dyDescent="0.25">
      <c r="F101" s="35" t="s">
        <v>75</v>
      </c>
      <c r="G101" s="13">
        <v>28</v>
      </c>
      <c r="H101" s="13">
        <v>0</v>
      </c>
      <c r="I101" s="13">
        <v>0</v>
      </c>
      <c r="J101" s="13">
        <v>0</v>
      </c>
      <c r="K101" s="13">
        <v>0</v>
      </c>
      <c r="L101" s="13">
        <v>0</v>
      </c>
      <c r="M101" s="13">
        <v>0</v>
      </c>
      <c r="N101" s="13">
        <v>0</v>
      </c>
      <c r="O101" s="13">
        <v>0</v>
      </c>
    </row>
    <row r="102" spans="6:15" x14ac:dyDescent="0.25">
      <c r="F102" s="12" t="s">
        <v>36</v>
      </c>
      <c r="G102" s="13">
        <v>440</v>
      </c>
      <c r="H102" s="13">
        <v>0</v>
      </c>
      <c r="I102" s="13">
        <v>0</v>
      </c>
      <c r="J102" s="13">
        <v>0</v>
      </c>
      <c r="K102" s="13">
        <v>0</v>
      </c>
      <c r="L102" s="13">
        <v>0</v>
      </c>
      <c r="M102" s="13">
        <v>1</v>
      </c>
      <c r="N102" s="13">
        <v>0</v>
      </c>
      <c r="O102" s="13">
        <v>14</v>
      </c>
    </row>
    <row r="103" spans="6:15" x14ac:dyDescent="0.25">
      <c r="F103" s="35" t="s">
        <v>70</v>
      </c>
      <c r="G103" s="13">
        <v>484</v>
      </c>
      <c r="H103" s="13">
        <v>0</v>
      </c>
      <c r="I103" s="13">
        <v>0</v>
      </c>
      <c r="J103" s="13">
        <v>1</v>
      </c>
      <c r="K103" s="13">
        <v>0</v>
      </c>
      <c r="L103" s="13">
        <v>0</v>
      </c>
      <c r="M103" s="13">
        <v>0</v>
      </c>
      <c r="N103" s="13">
        <v>0</v>
      </c>
      <c r="O103" s="13">
        <v>86</v>
      </c>
    </row>
    <row r="104" spans="6:15" x14ac:dyDescent="0.25">
      <c r="F104" s="35" t="s">
        <v>88</v>
      </c>
      <c r="G104" s="13">
        <v>137</v>
      </c>
      <c r="H104" s="13">
        <v>0</v>
      </c>
      <c r="I104" s="13">
        <v>0</v>
      </c>
      <c r="J104" s="13">
        <v>0</v>
      </c>
      <c r="K104" s="13">
        <v>0</v>
      </c>
      <c r="L104" s="13">
        <v>0</v>
      </c>
      <c r="M104" s="13">
        <v>0</v>
      </c>
      <c r="N104" s="13">
        <v>0</v>
      </c>
      <c r="O104" s="13">
        <v>50</v>
      </c>
    </row>
    <row r="105" spans="6:15" x14ac:dyDescent="0.25">
      <c r="F105" s="9" t="s">
        <v>89</v>
      </c>
      <c r="G105" s="38">
        <v>41</v>
      </c>
      <c r="H105" s="13">
        <v>0</v>
      </c>
      <c r="I105" s="13">
        <v>0</v>
      </c>
      <c r="J105" s="13">
        <v>0</v>
      </c>
      <c r="K105" s="13">
        <v>0</v>
      </c>
      <c r="L105" s="13">
        <v>0</v>
      </c>
      <c r="M105" s="13">
        <v>0</v>
      </c>
      <c r="N105" s="13">
        <v>0</v>
      </c>
      <c r="O105" s="13">
        <v>43</v>
      </c>
    </row>
    <row r="106" spans="6:15" x14ac:dyDescent="0.25">
      <c r="F106" s="13"/>
      <c r="G106" s="13"/>
      <c r="H106" s="13"/>
      <c r="I106" s="13"/>
      <c r="J106" s="13"/>
      <c r="K106" s="13"/>
      <c r="L106" s="13"/>
      <c r="M106" s="13"/>
      <c r="N106" s="13"/>
      <c r="O106" s="13"/>
    </row>
    <row r="107" spans="6:15" x14ac:dyDescent="0.25">
      <c r="F107" s="39" t="s">
        <v>90</v>
      </c>
      <c r="G107" s="13">
        <f>SUBTOTAL(109,G52:G105)</f>
        <v>284073</v>
      </c>
      <c r="H107" s="13">
        <f t="shared" ref="H107:O107" si="7">SUBTOTAL(109,H52:H105)</f>
        <v>1982</v>
      </c>
      <c r="I107" s="13">
        <f t="shared" si="7"/>
        <v>907</v>
      </c>
      <c r="J107" s="13">
        <f t="shared" si="7"/>
        <v>1346</v>
      </c>
      <c r="K107" s="13">
        <f t="shared" si="7"/>
        <v>3045</v>
      </c>
      <c r="L107" s="13">
        <f t="shared" si="7"/>
        <v>1313</v>
      </c>
      <c r="M107" s="13">
        <f t="shared" si="7"/>
        <v>2756</v>
      </c>
      <c r="N107" s="13">
        <f t="shared" si="7"/>
        <v>6535</v>
      </c>
      <c r="O107" s="13">
        <f t="shared" si="7"/>
        <v>102917</v>
      </c>
    </row>
    <row r="108" spans="6:15" x14ac:dyDescent="0.25">
      <c r="F108" t="s">
        <v>91</v>
      </c>
      <c r="G108" s="13"/>
      <c r="H108" s="13"/>
      <c r="I108" s="13"/>
      <c r="J108" s="13"/>
      <c r="K108" s="13"/>
      <c r="L108" s="13"/>
      <c r="M108" s="13"/>
      <c r="N108" s="13"/>
      <c r="O108" s="13">
        <f>SUBTOTAL(103,_RawData[Column10])</f>
        <v>45</v>
      </c>
    </row>
    <row r="126" spans="15:15" x14ac:dyDescent="0.25">
      <c r="O126">
        <f>3568/245</f>
        <v>14.56326530612245</v>
      </c>
    </row>
    <row r="156" spans="6:11" x14ac:dyDescent="0.25">
      <c r="K156">
        <f>(1387+3568)/245</f>
        <v>20.224489795918366</v>
      </c>
    </row>
    <row r="159" spans="6:11" x14ac:dyDescent="0.25">
      <c r="F159" s="49" t="s">
        <v>93</v>
      </c>
      <c r="G159" s="49" t="s">
        <v>95</v>
      </c>
    </row>
    <row r="160" spans="6:11" x14ac:dyDescent="0.25">
      <c r="F160" s="49" t="s">
        <v>1</v>
      </c>
      <c r="G160" t="s">
        <v>97</v>
      </c>
      <c r="H160" t="s">
        <v>57</v>
      </c>
      <c r="I160" t="s">
        <v>58</v>
      </c>
      <c r="J160" t="s">
        <v>54</v>
      </c>
    </row>
    <row r="161" spans="6:10" x14ac:dyDescent="0.25">
      <c r="F161" t="s">
        <v>3</v>
      </c>
      <c r="G161" s="3">
        <v>25</v>
      </c>
      <c r="H161" s="3">
        <v>6</v>
      </c>
      <c r="I161" s="3">
        <v>4</v>
      </c>
      <c r="J161" s="3">
        <v>14</v>
      </c>
    </row>
    <row r="162" spans="6:10" x14ac:dyDescent="0.25">
      <c r="F162" t="s">
        <v>8</v>
      </c>
      <c r="G162" s="3">
        <v>64051</v>
      </c>
      <c r="H162" s="3">
        <v>478</v>
      </c>
      <c r="I162" s="3">
        <v>17283</v>
      </c>
      <c r="J162" s="3">
        <v>768</v>
      </c>
    </row>
    <row r="163" spans="6:10" x14ac:dyDescent="0.25">
      <c r="F163" t="s">
        <v>11</v>
      </c>
      <c r="G163" s="3">
        <v>66530</v>
      </c>
      <c r="H163" s="3">
        <v>1445</v>
      </c>
      <c r="I163" s="3">
        <v>10221</v>
      </c>
      <c r="J163" s="3">
        <v>1163</v>
      </c>
    </row>
    <row r="164" spans="6:10" x14ac:dyDescent="0.25">
      <c r="F164" t="s">
        <v>5</v>
      </c>
      <c r="G164" s="3">
        <v>15553</v>
      </c>
      <c r="H164" s="3">
        <v>612</v>
      </c>
      <c r="I164" s="3">
        <v>869</v>
      </c>
      <c r="J164" s="3">
        <v>402</v>
      </c>
    </row>
    <row r="165" spans="6:10" x14ac:dyDescent="0.25">
      <c r="F165" t="s">
        <v>92</v>
      </c>
      <c r="G165" s="3">
        <v>146159</v>
      </c>
      <c r="H165" s="3">
        <v>2541</v>
      </c>
      <c r="I165" s="3">
        <v>28377</v>
      </c>
      <c r="J165" s="3">
        <v>2347</v>
      </c>
    </row>
  </sheetData>
  <pageMargins left="0.7" right="0.7" top="0.75" bottom="0.75" header="0.3" footer="0.3"/>
  <pageSetup orientation="portrait" horizontalDpi="4294967295" verticalDpi="4294967295" r:id="rId5"/>
  <tableParts count="2">
    <tablePart r:id="rId6"/>
    <tablePart r:id="rId7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863FA394-AEEE-4CF3-8BE1-218879C78156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Sheet4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Biegert</dc:creator>
  <cp:lastModifiedBy>Mark Biegert</cp:lastModifiedBy>
  <dcterms:created xsi:type="dcterms:W3CDTF">2019-10-24T14:02:45Z</dcterms:created>
  <dcterms:modified xsi:type="dcterms:W3CDTF">2020-02-11T02:37:52Z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 id">
    <vt:lpwstr>cd2f3eee-7db0-4f9d-adac-5a2b7539a0dd</vt:lpwstr>
  </property>
  <property fmtid="{D5CDD505-2E9C-101B-9397-08002B2CF9AE}" pid="3" name="Workbook type">
    <vt:lpwstr>Custom</vt:lpwstr>
  </property>
  <property fmtid="{D5CDD505-2E9C-101B-9397-08002B2CF9AE}" pid="4" name="Workbook version">
    <vt:lpwstr>Custom</vt:lpwstr>
  </property>
</Properties>
</file>